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8075" windowHeight="9660"/>
  </bookViews>
  <sheets>
    <sheet name="428 год" sheetId="1" r:id="rId1"/>
  </sheets>
  <definedNames>
    <definedName name="_xlnm.Print_Titles" localSheetId="0">'428 год'!$A:$A</definedName>
  </definedNames>
  <calcPr calcId="145621"/>
</workbook>
</file>

<file path=xl/calcChain.xml><?xml version="1.0" encoding="utf-8"?>
<calcChain xmlns="http://schemas.openxmlformats.org/spreadsheetml/2006/main">
  <c r="EW30" i="1" l="1"/>
  <c r="EW5" i="1"/>
  <c r="EW6" i="1"/>
  <c r="EW7" i="1"/>
  <c r="EW8" i="1"/>
  <c r="EW9" i="1"/>
  <c r="EW10" i="1"/>
  <c r="EW11" i="1"/>
  <c r="EW12" i="1"/>
  <c r="EW13" i="1"/>
  <c r="EW14" i="1"/>
  <c r="EW15" i="1"/>
  <c r="EW16" i="1"/>
  <c r="EW17" i="1"/>
  <c r="EW18" i="1"/>
  <c r="EW19" i="1"/>
  <c r="EW20" i="1"/>
  <c r="EW21" i="1"/>
  <c r="EW22" i="1"/>
  <c r="EW23" i="1"/>
  <c r="EW24" i="1"/>
  <c r="EW25" i="1"/>
  <c r="EW26" i="1"/>
  <c r="EW27" i="1"/>
  <c r="EW28" i="1"/>
  <c r="EW29" i="1"/>
  <c r="EW4" i="1"/>
  <c r="CJ28" i="1"/>
  <c r="CJ29" i="1"/>
  <c r="CJ31" i="1"/>
  <c r="CG30" i="1"/>
  <c r="CG31" i="1"/>
  <c r="EV5" i="1" l="1"/>
  <c r="EV6" i="1"/>
  <c r="EV7" i="1"/>
  <c r="EV8" i="1"/>
  <c r="EV9" i="1"/>
  <c r="EV10" i="1"/>
  <c r="EV11" i="1"/>
  <c r="EV12" i="1"/>
  <c r="EV13" i="1"/>
  <c r="EV14" i="1"/>
  <c r="EV15" i="1"/>
  <c r="EV16" i="1"/>
  <c r="EV17" i="1"/>
  <c r="EV18" i="1"/>
  <c r="EV19" i="1"/>
  <c r="EV20" i="1"/>
  <c r="EV21" i="1"/>
  <c r="EV22" i="1"/>
  <c r="EV23" i="1"/>
  <c r="EV24" i="1"/>
  <c r="EV25" i="1"/>
  <c r="EV26" i="1"/>
  <c r="EV27" i="1"/>
  <c r="EV28" i="1"/>
  <c r="EV29" i="1"/>
  <c r="EV30" i="1"/>
  <c r="EV4" i="1"/>
  <c r="ET31" i="1"/>
  <c r="ES31" i="1"/>
  <c r="DQ29" i="1"/>
  <c r="DQ28" i="1"/>
  <c r="CY6" i="1"/>
  <c r="CY7" i="1"/>
  <c r="CY8" i="1"/>
  <c r="CY10" i="1"/>
  <c r="CY11" i="1"/>
  <c r="CY13" i="1"/>
  <c r="CY14" i="1"/>
  <c r="CY15" i="1"/>
  <c r="CY16" i="1"/>
  <c r="CY17" i="1"/>
  <c r="CY19" i="1"/>
  <c r="CY22" i="1"/>
  <c r="CY23" i="1"/>
  <c r="CY25" i="1"/>
  <c r="CY26" i="1"/>
  <c r="CY28" i="1"/>
  <c r="CY29" i="1"/>
  <c r="CY4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4" i="1"/>
  <c r="CS24" i="1"/>
  <c r="BU6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4" i="1"/>
  <c r="O31" i="1"/>
  <c r="N31" i="1"/>
  <c r="EU31" i="1" l="1"/>
  <c r="ER5" i="1"/>
  <c r="ER6" i="1"/>
  <c r="ER7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R24" i="1"/>
  <c r="ER25" i="1"/>
  <c r="ER27" i="1"/>
  <c r="EI6" i="1"/>
  <c r="EI7" i="1"/>
  <c r="EI8" i="1"/>
  <c r="EI9" i="1"/>
  <c r="EI10" i="1"/>
  <c r="EI11" i="1"/>
  <c r="EI13" i="1"/>
  <c r="EI14" i="1"/>
  <c r="EI15" i="1"/>
  <c r="EI16" i="1"/>
  <c r="EI18" i="1"/>
  <c r="EI19" i="1"/>
  <c r="EI20" i="1"/>
  <c r="EI21" i="1"/>
  <c r="EI22" i="1"/>
  <c r="EI23" i="1"/>
  <c r="EI25" i="1"/>
  <c r="EI26" i="1"/>
  <c r="EI27" i="1"/>
  <c r="EI29" i="1"/>
  <c r="DT5" i="1"/>
  <c r="DT6" i="1"/>
  <c r="DT7" i="1"/>
  <c r="DT8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9" i="1"/>
  <c r="DT30" i="1"/>
  <c r="DK12" i="1"/>
  <c r="DE6" i="1"/>
  <c r="DE8" i="1"/>
  <c r="DE12" i="1"/>
  <c r="DE13" i="1"/>
  <c r="DE16" i="1"/>
  <c r="DE19" i="1"/>
  <c r="DE22" i="1"/>
  <c r="DE23" i="1"/>
  <c r="DE24" i="1"/>
  <c r="DE27" i="1"/>
  <c r="DE4" i="1"/>
  <c r="DB5" i="1"/>
  <c r="DB7" i="1"/>
  <c r="DB8" i="1"/>
  <c r="DB9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4" i="1"/>
  <c r="DB25" i="1"/>
  <c r="DB26" i="1"/>
  <c r="DB27" i="1"/>
  <c r="DB4" i="1"/>
  <c r="CV30" i="1"/>
  <c r="CP10" i="1"/>
  <c r="CP11" i="1"/>
  <c r="CP13" i="1"/>
  <c r="CP15" i="1"/>
  <c r="CP16" i="1"/>
  <c r="CP17" i="1"/>
  <c r="CP20" i="1"/>
  <c r="CP24" i="1"/>
  <c r="CP27" i="1"/>
  <c r="CP28" i="1"/>
  <c r="CP29" i="1"/>
  <c r="CP5" i="1"/>
  <c r="CP6" i="1"/>
  <c r="CP7" i="1"/>
  <c r="CP4" i="1"/>
  <c r="CM5" i="1"/>
  <c r="CM6" i="1"/>
  <c r="CM7" i="1"/>
  <c r="CM8" i="1"/>
  <c r="CM10" i="1"/>
  <c r="CM11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4" i="1"/>
  <c r="BX29" i="1"/>
  <c r="BI25" i="1"/>
  <c r="BI7" i="1"/>
  <c r="AL31" i="1" l="1"/>
  <c r="EQ31" i="1"/>
  <c r="EP31" i="1"/>
  <c r="ER4" i="1"/>
  <c r="EN31" i="1"/>
  <c r="EM31" i="1"/>
  <c r="EO17" i="1"/>
  <c r="EO16" i="1"/>
  <c r="EO13" i="1"/>
  <c r="EO7" i="1"/>
  <c r="EO5" i="1"/>
  <c r="EO4" i="1"/>
  <c r="EK31" i="1"/>
  <c r="EJ31" i="1"/>
  <c r="EL20" i="1"/>
  <c r="EL16" i="1"/>
  <c r="EL7" i="1"/>
  <c r="EL4" i="1"/>
  <c r="EH31" i="1"/>
  <c r="EG31" i="1"/>
  <c r="EI4" i="1"/>
  <c r="EE31" i="1"/>
  <c r="ED31" i="1"/>
  <c r="CC31" i="1"/>
  <c r="CB31" i="1"/>
  <c r="CD28" i="1"/>
  <c r="BZ31" i="1"/>
  <c r="BY31" i="1"/>
  <c r="CA28" i="1"/>
  <c r="BW31" i="1"/>
  <c r="BV31" i="1"/>
  <c r="BT31" i="1"/>
  <c r="BS31" i="1"/>
  <c r="BU28" i="1"/>
  <c r="BQ31" i="1"/>
  <c r="BP31" i="1"/>
  <c r="BN31" i="1"/>
  <c r="BM31" i="1"/>
  <c r="BO28" i="1"/>
  <c r="AP31" i="1"/>
  <c r="AO31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M31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J31" i="1"/>
  <c r="AI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G31" i="1"/>
  <c r="AF31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D31" i="1"/>
  <c r="AC31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A31" i="1"/>
  <c r="Z31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X31" i="1"/>
  <c r="EW31" i="1" s="1"/>
  <c r="W31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ER31" i="1" l="1"/>
  <c r="EO31" i="1"/>
  <c r="EL31" i="1"/>
  <c r="EI31" i="1"/>
  <c r="EF31" i="1"/>
  <c r="CD31" i="1"/>
  <c r="CA31" i="1"/>
  <c r="BX31" i="1"/>
  <c r="BU31" i="1"/>
  <c r="BR31" i="1"/>
  <c r="BO31" i="1"/>
  <c r="AQ31" i="1"/>
  <c r="AN31" i="1"/>
  <c r="AK31" i="1"/>
  <c r="AH31" i="1"/>
  <c r="AE31" i="1"/>
  <c r="AB31" i="1"/>
  <c r="Y31" i="1"/>
  <c r="EB31" i="1"/>
  <c r="EA31" i="1"/>
  <c r="EC31" i="1" l="1"/>
  <c r="F31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4" i="1"/>
  <c r="E31" i="1" l="1"/>
  <c r="G31" i="1" s="1"/>
  <c r="G6" i="1"/>
  <c r="DY31" i="1"/>
  <c r="DX31" i="1"/>
  <c r="DZ5" i="1"/>
  <c r="DZ7" i="1"/>
  <c r="DZ9" i="1"/>
  <c r="DZ12" i="1"/>
  <c r="DZ13" i="1"/>
  <c r="DZ14" i="1"/>
  <c r="DZ15" i="1"/>
  <c r="DZ16" i="1"/>
  <c r="DZ17" i="1"/>
  <c r="DZ22" i="1"/>
  <c r="DZ4" i="1"/>
  <c r="DV31" i="1"/>
  <c r="DU31" i="1"/>
  <c r="DW30" i="1"/>
  <c r="DS31" i="1"/>
  <c r="DR31" i="1"/>
  <c r="DT4" i="1"/>
  <c r="DP31" i="1"/>
  <c r="DO31" i="1"/>
  <c r="DQ31" i="1" s="1"/>
  <c r="DM31" i="1"/>
  <c r="DL31" i="1"/>
  <c r="DN28" i="1"/>
  <c r="DJ31" i="1"/>
  <c r="DI31" i="1"/>
  <c r="DG31" i="1"/>
  <c r="DF31" i="1"/>
  <c r="DD31" i="1"/>
  <c r="DC31" i="1"/>
  <c r="DA31" i="1"/>
  <c r="CZ31" i="1"/>
  <c r="DB30" i="1"/>
  <c r="CX31" i="1"/>
  <c r="CW31" i="1"/>
  <c r="CU31" i="1"/>
  <c r="CT31" i="1"/>
  <c r="CR31" i="1"/>
  <c r="CQ31" i="1"/>
  <c r="CS7" i="1"/>
  <c r="CS18" i="1"/>
  <c r="CS30" i="1"/>
  <c r="CO31" i="1"/>
  <c r="CP31" i="1" s="1"/>
  <c r="CN31" i="1"/>
  <c r="CL31" i="1"/>
  <c r="CK31" i="1"/>
  <c r="CI31" i="1"/>
  <c r="CH31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4" i="1"/>
  <c r="H31" i="1"/>
  <c r="J30" i="1"/>
  <c r="CF31" i="1"/>
  <c r="CE31" i="1"/>
  <c r="CG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4" i="1"/>
  <c r="BK31" i="1"/>
  <c r="BJ31" i="1"/>
  <c r="BL28" i="1"/>
  <c r="BI28" i="1"/>
  <c r="BH31" i="1"/>
  <c r="BG31" i="1"/>
  <c r="BF29" i="1"/>
  <c r="BE31" i="1"/>
  <c r="BD31" i="1"/>
  <c r="AV31" i="1"/>
  <c r="AU31" i="1"/>
  <c r="AS31" i="1"/>
  <c r="AR31" i="1"/>
  <c r="AT30" i="1"/>
  <c r="S30" i="1"/>
  <c r="R31" i="1"/>
  <c r="Q31" i="1"/>
  <c r="P30" i="1"/>
  <c r="CM31" i="1" l="1"/>
  <c r="DW31" i="1"/>
  <c r="DN31" i="1"/>
  <c r="EX30" i="1"/>
  <c r="DH31" i="1"/>
  <c r="CY31" i="1"/>
  <c r="CV31" i="1"/>
  <c r="BL31" i="1"/>
  <c r="BI31" i="1"/>
  <c r="BF31" i="1"/>
  <c r="EV31" i="1"/>
  <c r="DZ31" i="1"/>
  <c r="DT31" i="1"/>
  <c r="DB31" i="1"/>
  <c r="CS31" i="1"/>
  <c r="BB31" i="1"/>
  <c r="BA31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AY31" i="1"/>
  <c r="AX31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BC31" i="1" l="1"/>
  <c r="AZ31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31" i="1" l="1"/>
  <c r="C31" i="1" l="1"/>
  <c r="B31" i="1"/>
  <c r="EX29" i="1" l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X4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4" i="1"/>
  <c r="T31" i="1"/>
  <c r="U31" i="1"/>
  <c r="L31" i="1"/>
  <c r="K31" i="1"/>
  <c r="I31" i="1"/>
  <c r="J31" i="1" s="1"/>
  <c r="AT31" i="1" l="1"/>
  <c r="V31" i="1"/>
  <c r="S31" i="1"/>
  <c r="P31" i="1"/>
  <c r="M31" i="1"/>
  <c r="D31" i="1"/>
  <c r="EX31" i="1" l="1"/>
</calcChain>
</file>

<file path=xl/sharedStrings.xml><?xml version="1.0" encoding="utf-8"?>
<sst xmlns="http://schemas.openxmlformats.org/spreadsheetml/2006/main" count="235" uniqueCount="84">
  <si>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</si>
  <si>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</si>
  <si>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</si>
  <si>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</si>
  <si>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</si>
  <si>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</si>
  <si>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</si>
  <si>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</si>
  <si>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</si>
  <si>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</si>
  <si>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</si>
  <si>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</si>
  <si>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</si>
  <si>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</si>
  <si>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</si>
  <si>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</si>
  <si>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</si>
  <si>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</si>
  <si>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</si>
  <si>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</si>
  <si>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</si>
  <si>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</si>
  <si>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</si>
  <si>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</si>
  <si>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</si>
  <si>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</si>
  <si>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</si>
  <si>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</si>
  <si>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</si>
  <si>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</si>
  <si>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Реализация мероприятий подпрограммы "Совершенствование и развитие сети автомобильных дорог Калужской области"</t>
  </si>
  <si>
    <t>ИТОГО:</t>
  </si>
  <si>
    <t>ИТОГО</t>
  </si>
  <si>
    <t>Обеспечение финансовой устойчивости муниципальных образований Калужской области</t>
  </si>
  <si>
    <t>Организация отдыха и оздоровления детей</t>
  </si>
  <si>
    <t>Реализация мероприятий по устойчивому развитию сельских территорий</t>
  </si>
  <si>
    <t xml:space="preserve">Реализация мероприятий, способствующих развитию научно-производственного комплекса наукограда Российской Федерации (в том числе малых и средних предприятий), а также сохранению и развитию инфраструктуры наукограда Российской Федерации </t>
  </si>
  <si>
    <t>Не распределено</t>
  </si>
  <si>
    <t>Создание условий для осуществления присмотра и ухода за детьми в муниципальных дошкольных образовательных организациях</t>
  </si>
  <si>
    <t>Реализация мероприятий по обеспечению жильем молодых семей</t>
  </si>
  <si>
    <t>Повышение уровня привлекательности профессиональной деятельности в сфере архитектуры и градостроительства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</si>
  <si>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</si>
  <si>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мероприятий в области кадастровых работ, за исключением комплексных кадастровых работ</t>
  </si>
  <si>
    <t>Проведение комплексных кадастровых работ</t>
  </si>
  <si>
    <t>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</si>
  <si>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Реализация федеральной целевой программы "Развитие физической культуры и спорта в Российской Федерации на 2016 - 2020 годы"</t>
  </si>
  <si>
    <t>Поддержка отрасли культуры</t>
  </si>
  <si>
    <t xml:space="preserve"> Строительство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</si>
  <si>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</si>
  <si>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Субсидии, предоставляемые бюджетам муниципальных образований области в 1 квартале 2020 года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</si>
  <si>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</si>
  <si>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Расходы на переселение граждан из аварийного жилищного фонда за счет средств областного бюджета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</si>
  <si>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</si>
  <si>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общеобразовательных организациях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</si>
  <si>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</si>
  <si>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дополнительных мест для детей в возрасте от 1.5 до 3 лет в образовательных организациях. осуществляющих образовательную деятельность по образовательным программам дошкольного образования (за счет средств областного</t>
  </si>
  <si>
    <t>Реализация программ формирования современной городской среды</t>
  </si>
  <si>
    <t>Субсидии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</si>
  <si>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Софинансирование мероприятий муниципальных программ развития малого и среднего предпринимательства</t>
  </si>
  <si>
    <t xml:space="preserve">Стимулирование программ развития жилищного строительства субъектов Российской Федерации </t>
  </si>
  <si>
    <t>Реализация мероприятий субъектов Российской Федерации в сфере реабилитации и абилитации инвалидов</t>
  </si>
  <si>
    <t>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</si>
  <si>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Поддержка творческой деятельности и техническое оснащение детских и кукольных театров</t>
  </si>
  <si>
    <t>Подготовка и проведение празднования на федеральном уровне памятных дат субъектов Российской Федерации</t>
  </si>
  <si>
    <t>Реализация мероприятий федеральной целевой программы "Увековечение памяти погибших при защите Отечества на 2019-2024 годы"</t>
  </si>
  <si>
    <t>Реализация мероприятий по ликвидации накопленного вреда окружающей среде, рекультивации земельных участков, на которых размещены объекты накопленного вреда окружающей среде и реализация мероприятий по созданию и содержанию мест (площадок) накопления твердых коммунальных отходов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</si>
  <si>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</si>
  <si>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Оказание поддержки муниципальным организациям, осуществляющим спортивную подготовку в соответствии с требованиями федеральных стандартов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</si>
  <si>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</si>
  <si>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Строительство, реконструкция и капитальный (текущий) ремонт зданий (помещений) и приобретение зданий (помещений) для реализации программ дошкольного образования</t>
  </si>
  <si>
    <t>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</si>
  <si>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Создание современной образовательной среды, обеспечивающей качество общего образования</t>
  </si>
  <si>
    <t>Создание центров цифрового образования детей</t>
  </si>
  <si>
    <t>Создание современной образовательной среды, обеспечивающей качество дополнительного образования детей в организациях дополнительного образования</t>
  </si>
  <si>
    <t>Создание детских технопарков "Кванториум"</t>
  </si>
  <si>
    <t>Развитие транспортной инфраструктуры на сельских территориях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</si>
  <si>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водоснабжения и канализации</t>
  </si>
  <si>
    <t>Реконструкция гидротехнических сооружений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</si>
  <si>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</si>
  <si>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Реализация мероприятий в рамках подпрограммы "Создание условий для обеспечения доступным и комфортным жильем сельского населения"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</si>
  <si>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</si>
  <si>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</si>
  <si>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концессионных соглашений в сфере теплоснабжения, горячего и холодного водоснабжения, водоотведения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</si>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</sst>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color theme="1"/>
      <name val="Arial"/>
    </font>
    <font>
      <sz val="8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2" borderId="0"/>
    <xf numFmtId="0" fontId="8" fillId="0" borderId="0">
      <alignment horizontal="left" vertical="top"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2" borderId="6"/>
    <xf numFmtId="0" fontId="8" fillId="0" borderId="7">
      <alignment horizontal="center" vertical="center" wrapText="1"/>
    </xf>
    <xf numFmtId="0" fontId="8" fillId="0" borderId="8"/>
    <xf numFmtId="0" fontId="8" fillId="0" borderId="7">
      <alignment horizontal="center" vertical="center" shrinkToFit="1"/>
    </xf>
    <xf numFmtId="0" fontId="8" fillId="2" borderId="9"/>
    <xf numFmtId="0" fontId="10" fillId="0" borderId="7">
      <alignment horizontal="left"/>
    </xf>
    <xf numFmtId="4" fontId="10" fillId="3" borderId="7">
      <alignment horizontal="right" vertical="top" shrinkToFit="1"/>
    </xf>
    <xf numFmtId="0" fontId="8" fillId="2" borderId="10"/>
    <xf numFmtId="0" fontId="8" fillId="0" borderId="9"/>
    <xf numFmtId="0" fontId="8" fillId="0" borderId="0">
      <alignment horizontal="left" wrapText="1"/>
    </xf>
    <xf numFmtId="49" fontId="8" fillId="0" borderId="7">
      <alignment horizontal="left" vertical="top" wrapText="1"/>
    </xf>
    <xf numFmtId="4" fontId="8" fillId="4" borderId="7">
      <alignment horizontal="right" vertical="top" shrinkToFit="1"/>
    </xf>
    <xf numFmtId="0" fontId="8" fillId="2" borderId="10">
      <alignment horizontal="center"/>
    </xf>
    <xf numFmtId="0" fontId="8" fillId="2" borderId="0">
      <alignment horizontal="center"/>
    </xf>
    <xf numFmtId="4" fontId="8" fillId="0" borderId="7">
      <alignment horizontal="right" vertical="top" shrinkToFit="1"/>
    </xf>
    <xf numFmtId="49" fontId="10" fillId="0" borderId="7">
      <alignment horizontal="left" vertical="top" wrapText="1"/>
    </xf>
    <xf numFmtId="4" fontId="8" fillId="0" borderId="8">
      <alignment horizontal="right" shrinkToFit="1"/>
    </xf>
    <xf numFmtId="4" fontId="8" fillId="0" borderId="0">
      <alignment horizontal="right" shrinkToFit="1"/>
    </xf>
    <xf numFmtId="0" fontId="8" fillId="2" borderId="0">
      <alignment horizontal="left"/>
    </xf>
    <xf numFmtId="0" fontId="8" fillId="2" borderId="9">
      <alignment horizontal="center"/>
    </xf>
    <xf numFmtId="0" fontId="2" fillId="0" borderId="0"/>
    <xf numFmtId="0" fontId="13" fillId="0" borderId="0"/>
    <xf numFmtId="0" fontId="8" fillId="0" borderId="7">
      <alignment horizontal="left" vertical="top" wrapText="1"/>
    </xf>
    <xf numFmtId="4" fontId="8" fillId="0" borderId="8">
      <alignment horizontal="right" shrinkToFit="1"/>
    </xf>
    <xf numFmtId="4" fontId="8" fillId="0" borderId="0">
      <alignment horizontal="right" shrinkToFit="1"/>
    </xf>
    <xf numFmtId="0" fontId="13" fillId="0" borderId="0"/>
    <xf numFmtId="0" fontId="13" fillId="0" borderId="0"/>
    <xf numFmtId="0" fontId="13" fillId="0" borderId="0"/>
    <xf numFmtId="0" fontId="10" fillId="0" borderId="7">
      <alignment horizontal="left" vertical="top" wrapText="1"/>
    </xf>
    <xf numFmtId="0" fontId="8" fillId="2" borderId="0">
      <alignment horizontal="left"/>
    </xf>
  </cellStyleXfs>
  <cellXfs count="38">
    <xf numFmtId="0" fontId="0" fillId="0" borderId="0" xfId="0"/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left" vertical="center" shrinkToFit="1"/>
    </xf>
    <xf numFmtId="4" fontId="14" fillId="0" borderId="1" xfId="0" applyNumberFormat="1" applyFont="1" applyBorder="1" applyAlignment="1">
      <alignment horizontal="left" readingOrder="1"/>
    </xf>
    <xf numFmtId="4" fontId="11" fillId="0" borderId="1" xfId="0" applyNumberFormat="1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right" vertical="center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readingOrder="1"/>
    </xf>
    <xf numFmtId="4" fontId="12" fillId="0" borderId="1" xfId="0" applyNumberFormat="1" applyFont="1" applyFill="1" applyBorder="1" applyAlignment="1">
      <alignment horizontal="right" vertical="center" shrinkToFit="1" readingOrder="1"/>
    </xf>
    <xf numFmtId="4" fontId="12" fillId="0" borderId="1" xfId="0" applyNumberFormat="1" applyFont="1" applyFill="1" applyBorder="1" applyAlignment="1">
      <alignment horizontal="right" vertical="center" readingOrder="1"/>
    </xf>
    <xf numFmtId="4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right" vertical="center"/>
    </xf>
    <xf numFmtId="4" fontId="11" fillId="5" borderId="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vertical="center"/>
    </xf>
    <xf numFmtId="49" fontId="11" fillId="5" borderId="2" xfId="0" applyNumberFormat="1" applyFont="1" applyFill="1" applyBorder="1" applyAlignment="1">
      <alignment horizontal="center" vertical="center" wrapText="1"/>
    </xf>
    <xf numFmtId="49" fontId="11" fillId="5" borderId="3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43">
    <cellStyle name="br" xfId="1"/>
    <cellStyle name="br 2" xfId="38"/>
    <cellStyle name="col" xfId="2"/>
    <cellStyle name="col 2" xfId="39"/>
    <cellStyle name="style0" xfId="3"/>
    <cellStyle name="td" xfId="4"/>
    <cellStyle name="tr" xfId="5"/>
    <cellStyle name="tr 2" xfId="40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8 2" xfId="35"/>
    <cellStyle name="xl39" xfId="24"/>
    <cellStyle name="xl40" xfId="25"/>
    <cellStyle name="xl41" xfId="26"/>
    <cellStyle name="xl42" xfId="27"/>
    <cellStyle name="xl43" xfId="28"/>
    <cellStyle name="xl43 2" xfId="41"/>
    <cellStyle name="xl44" xfId="29"/>
    <cellStyle name="xl44 2" xfId="42"/>
    <cellStyle name="xl45" xfId="30"/>
    <cellStyle name="xl45 2" xfId="36"/>
    <cellStyle name="xl46" xfId="31"/>
    <cellStyle name="xl46 2" xfId="37"/>
    <cellStyle name="xl47" xfId="32"/>
    <cellStyle name="Обычный" xfId="0" builtinId="0"/>
    <cellStyle name="Обычный 2" xfId="33"/>
    <cellStyle name="Обычный 3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4"/>
  <sheetViews>
    <sheetView tabSelected="1" zoomScale="80" zoomScaleNormal="80" zoomScaleSheetLayoutView="40" workbookViewId="0">
      <pane xSplit="1" ySplit="3" topLeftCell="EI4" activePane="bottomRight" state="frozen"/>
      <selection pane="topRight" activeCell="B1" sqref="B1"/>
      <selection pane="bottomLeft" activeCell="A4" sqref="A4"/>
      <selection pane="bottomRight" activeCell="I16" sqref="I16"/>
    </sheetView>
  </sheetViews>
  <sheetFormatPr defaultColWidth="14.28515625" defaultRowHeight="15" x14ac:dyDescent="0.2"/>
  <cols>
    <col min="1" max="1" width="24.7109375" style="3" customWidth="1"/>
    <col min="2" max="3" width="17.28515625" style="3" bestFit="1" customWidth="1"/>
    <col min="4" max="4" width="13.85546875" style="3" customWidth="1"/>
    <col min="5" max="6" width="17.28515625" style="3" bestFit="1" customWidth="1"/>
    <col min="7" max="7" width="13.85546875" style="3" customWidth="1"/>
    <col min="8" max="9" width="16.85546875" style="3" customWidth="1"/>
    <col min="10" max="10" width="12.85546875" style="3" customWidth="1"/>
    <col min="11" max="11" width="15" style="3" customWidth="1"/>
    <col min="12" max="12" width="13.85546875" style="3" customWidth="1"/>
    <col min="13" max="13" width="14.140625" style="3" customWidth="1"/>
    <col min="14" max="14" width="18.7109375" style="3" bestFit="1" customWidth="1"/>
    <col min="15" max="15" width="14.7109375" style="3" customWidth="1"/>
    <col min="16" max="16" width="14.28515625" style="3" customWidth="1"/>
    <col min="17" max="17" width="15.140625" style="3" customWidth="1"/>
    <col min="18" max="18" width="14.7109375" style="3" customWidth="1"/>
    <col min="19" max="19" width="12.85546875" style="3" customWidth="1"/>
    <col min="20" max="20" width="14.7109375" style="3" customWidth="1"/>
    <col min="21" max="21" width="14.5703125" style="3" customWidth="1"/>
    <col min="22" max="22" width="14.28515625" style="3" customWidth="1"/>
    <col min="23" max="23" width="14.7109375" style="3" customWidth="1"/>
    <col min="24" max="24" width="14.5703125" style="3" customWidth="1"/>
    <col min="25" max="25" width="14.28515625" style="3" customWidth="1"/>
    <col min="26" max="26" width="14.7109375" style="3" customWidth="1"/>
    <col min="27" max="27" width="14.5703125" style="3" customWidth="1"/>
    <col min="28" max="28" width="14.28515625" style="3" customWidth="1"/>
    <col min="29" max="29" width="14.7109375" style="3" customWidth="1"/>
    <col min="30" max="30" width="14.5703125" style="3" customWidth="1"/>
    <col min="31" max="31" width="14.28515625" style="3" customWidth="1"/>
    <col min="32" max="32" width="14.7109375" style="3" customWidth="1"/>
    <col min="33" max="33" width="14.5703125" style="3" customWidth="1"/>
    <col min="34" max="34" width="14.28515625" style="3" customWidth="1"/>
    <col min="35" max="35" width="14.7109375" style="3" customWidth="1"/>
    <col min="36" max="36" width="14.5703125" style="3" customWidth="1"/>
    <col min="37" max="37" width="14.28515625" style="3" customWidth="1"/>
    <col min="38" max="38" width="14.7109375" style="3" customWidth="1"/>
    <col min="39" max="39" width="14.5703125" style="3" customWidth="1"/>
    <col min="40" max="40" width="14.28515625" style="3" customWidth="1"/>
    <col min="41" max="41" width="14.7109375" style="3" customWidth="1"/>
    <col min="42" max="42" width="14.5703125" style="3" customWidth="1"/>
    <col min="43" max="43" width="14.28515625" style="3" customWidth="1"/>
    <col min="44" max="44" width="17.28515625" style="3" customWidth="1"/>
    <col min="45" max="45" width="16.7109375" style="3" customWidth="1"/>
    <col min="46" max="46" width="13.140625" style="3" customWidth="1"/>
    <col min="47" max="47" width="17.28515625" style="3" customWidth="1"/>
    <col min="48" max="48" width="16.7109375" style="3" customWidth="1"/>
    <col min="49" max="49" width="13.140625" style="3" customWidth="1"/>
    <col min="50" max="50" width="17.28515625" style="3" customWidth="1"/>
    <col min="51" max="51" width="16.7109375" style="3" customWidth="1"/>
    <col min="52" max="52" width="13.140625" style="3" customWidth="1"/>
    <col min="53" max="53" width="17.28515625" style="3" customWidth="1"/>
    <col min="54" max="54" width="16.7109375" style="3" customWidth="1"/>
    <col min="55" max="55" width="13.140625" style="3" customWidth="1"/>
    <col min="56" max="56" width="14.5703125" style="3" customWidth="1"/>
    <col min="57" max="57" width="15.42578125" style="3" customWidth="1"/>
    <col min="58" max="61" width="14.5703125" style="3" customWidth="1"/>
    <col min="62" max="62" width="15.5703125" style="3" bestFit="1" customWidth="1"/>
    <col min="63" max="64" width="14.5703125" style="3" customWidth="1"/>
    <col min="65" max="65" width="16.7109375" style="3" bestFit="1" customWidth="1"/>
    <col min="66" max="67" width="14.5703125" style="3" customWidth="1"/>
    <col min="68" max="68" width="16.7109375" style="3" bestFit="1" customWidth="1"/>
    <col min="69" max="69" width="15.5703125" style="3" bestFit="1" customWidth="1"/>
    <col min="70" max="70" width="14.5703125" style="3" customWidth="1"/>
    <col min="71" max="71" width="17.28515625" style="3" bestFit="1" customWidth="1"/>
    <col min="72" max="73" width="14.5703125" style="3" customWidth="1"/>
    <col min="74" max="74" width="17.28515625" style="3" bestFit="1" customWidth="1"/>
    <col min="75" max="76" width="14.5703125" style="3" customWidth="1"/>
    <col min="77" max="77" width="17.28515625" style="3" bestFit="1" customWidth="1"/>
    <col min="78" max="79" width="14.5703125" style="3" customWidth="1"/>
    <col min="80" max="80" width="17.28515625" style="3" bestFit="1" customWidth="1"/>
    <col min="81" max="82" width="14.5703125" style="3" customWidth="1"/>
    <col min="83" max="83" width="16.7109375" style="3" bestFit="1" customWidth="1"/>
    <col min="84" max="84" width="15.5703125" style="3" bestFit="1" customWidth="1"/>
    <col min="85" max="85" width="14.5703125" style="3" customWidth="1"/>
    <col min="86" max="86" width="16.7109375" style="3" bestFit="1" customWidth="1"/>
    <col min="87" max="87" width="15.5703125" style="3" bestFit="1" customWidth="1"/>
    <col min="88" max="88" width="14.5703125" style="3" customWidth="1"/>
    <col min="89" max="91" width="14.5703125" style="30" customWidth="1"/>
    <col min="92" max="94" width="14.5703125" style="3" customWidth="1"/>
    <col min="95" max="95" width="16.7109375" style="3" bestFit="1" customWidth="1"/>
    <col min="96" max="96" width="15.5703125" style="3" bestFit="1" customWidth="1"/>
    <col min="97" max="97" width="14.5703125" style="3" customWidth="1"/>
    <col min="98" max="98" width="16.7109375" style="3" bestFit="1" customWidth="1"/>
    <col min="99" max="100" width="14.5703125" style="3" customWidth="1"/>
    <col min="101" max="102" width="15.5703125" style="3" bestFit="1" customWidth="1"/>
    <col min="103" max="103" width="14.5703125" style="3" customWidth="1"/>
    <col min="104" max="104" width="15.5703125" style="3" bestFit="1" customWidth="1"/>
    <col min="105" max="106" width="14.5703125" style="3" customWidth="1"/>
    <col min="107" max="107" width="15.5703125" style="3" bestFit="1" customWidth="1"/>
    <col min="108" max="109" width="14.5703125" style="3" customWidth="1"/>
    <col min="110" max="110" width="15.5703125" style="3" bestFit="1" customWidth="1"/>
    <col min="111" max="111" width="12.28515625" style="3" bestFit="1" customWidth="1"/>
    <col min="112" max="112" width="14.5703125" style="3" customWidth="1"/>
    <col min="113" max="113" width="15.5703125" style="3" bestFit="1" customWidth="1"/>
    <col min="114" max="115" width="14.5703125" style="3" customWidth="1"/>
    <col min="116" max="116" width="15.5703125" style="3" bestFit="1" customWidth="1"/>
    <col min="117" max="118" width="14.5703125" style="3" customWidth="1"/>
    <col min="119" max="119" width="15.5703125" style="3" bestFit="1" customWidth="1"/>
    <col min="120" max="121" width="14.5703125" style="3" customWidth="1"/>
    <col min="122" max="122" width="16.7109375" style="3" bestFit="1" customWidth="1"/>
    <col min="123" max="123" width="15.5703125" style="3" bestFit="1" customWidth="1"/>
    <col min="124" max="133" width="14.5703125" style="3" customWidth="1"/>
    <col min="134" max="134" width="15.5703125" style="3" bestFit="1" customWidth="1"/>
    <col min="135" max="136" width="14.5703125" style="3" customWidth="1"/>
    <col min="137" max="137" width="18.5703125" style="3" customWidth="1"/>
    <col min="138" max="138" width="22.85546875" style="3" customWidth="1"/>
    <col min="139" max="139" width="14.5703125" style="3" customWidth="1"/>
    <col min="140" max="140" width="18.5703125" style="3" customWidth="1"/>
    <col min="141" max="141" width="19.28515625" style="3" customWidth="1"/>
    <col min="142" max="142" width="14.5703125" style="3" customWidth="1"/>
    <col min="143" max="143" width="18.5703125" style="3" customWidth="1"/>
    <col min="144" max="144" width="19.28515625" style="3" customWidth="1"/>
    <col min="145" max="145" width="14.5703125" style="3" customWidth="1"/>
    <col min="146" max="146" width="18.5703125" style="3" customWidth="1"/>
    <col min="147" max="147" width="19.28515625" style="3" customWidth="1"/>
    <col min="148" max="148" width="14.5703125" style="3" customWidth="1"/>
    <col min="149" max="149" width="18.5703125" style="3" customWidth="1"/>
    <col min="150" max="150" width="19.28515625" style="3" customWidth="1"/>
    <col min="151" max="151" width="14.5703125" style="3" customWidth="1"/>
    <col min="152" max="152" width="16.7109375" style="3" customWidth="1"/>
    <col min="153" max="153" width="17.140625" style="3" customWidth="1"/>
    <col min="154" max="154" width="12.85546875" style="3" customWidth="1"/>
    <col min="155" max="155" width="17.5703125" style="3" customWidth="1"/>
    <col min="156" max="16384" width="14.28515625" style="3"/>
  </cols>
  <sheetData>
    <row r="1" spans="1:156" s="5" customFormat="1" ht="31.5" customHeight="1" x14ac:dyDescent="0.2">
      <c r="A1" s="17"/>
      <c r="B1" s="17" t="s">
        <v>49</v>
      </c>
      <c r="C1" s="17"/>
      <c r="D1" s="17"/>
      <c r="E1" s="17" t="s">
        <v>49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26"/>
      <c r="CL1" s="26"/>
      <c r="CM1" s="26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"/>
      <c r="EZ1" s="1"/>
    </row>
    <row r="2" spans="1:156" s="6" customFormat="1" ht="180" customHeight="1" x14ac:dyDescent="0.2">
      <c r="A2" s="37" t="s">
        <v>26</v>
      </c>
      <c r="B2" s="34" t="s">
        <v>50</v>
      </c>
      <c r="C2" s="35"/>
      <c r="D2" s="36"/>
      <c r="E2" s="34" t="s">
        <v>51</v>
      </c>
      <c r="F2" s="35"/>
      <c r="G2" s="36"/>
      <c r="H2" s="31" t="s">
        <v>59</v>
      </c>
      <c r="I2" s="32"/>
      <c r="J2" s="33"/>
      <c r="K2" s="34" t="s">
        <v>34</v>
      </c>
      <c r="L2" s="35"/>
      <c r="M2" s="36"/>
      <c r="N2" s="34" t="s">
        <v>30</v>
      </c>
      <c r="O2" s="35"/>
      <c r="P2" s="36"/>
      <c r="Q2" s="34" t="s">
        <v>52</v>
      </c>
      <c r="R2" s="35"/>
      <c r="S2" s="36"/>
      <c r="T2" s="31" t="s">
        <v>61</v>
      </c>
      <c r="U2" s="32"/>
      <c r="V2" s="33"/>
      <c r="W2" s="31" t="s">
        <v>62</v>
      </c>
      <c r="X2" s="32"/>
      <c r="Y2" s="33"/>
      <c r="Z2" s="31" t="s">
        <v>63</v>
      </c>
      <c r="AA2" s="32"/>
      <c r="AB2" s="33"/>
      <c r="AC2" s="31" t="s">
        <v>64</v>
      </c>
      <c r="AD2" s="32"/>
      <c r="AE2" s="33"/>
      <c r="AF2" s="31" t="s">
        <v>65</v>
      </c>
      <c r="AG2" s="32"/>
      <c r="AH2" s="33"/>
      <c r="AI2" s="31" t="s">
        <v>66</v>
      </c>
      <c r="AJ2" s="32"/>
      <c r="AK2" s="33"/>
      <c r="AL2" s="31" t="s">
        <v>67</v>
      </c>
      <c r="AM2" s="32"/>
      <c r="AN2" s="33"/>
      <c r="AO2" s="31" t="s">
        <v>68</v>
      </c>
      <c r="AP2" s="32"/>
      <c r="AQ2" s="33"/>
      <c r="AR2" s="34" t="s">
        <v>35</v>
      </c>
      <c r="AS2" s="35"/>
      <c r="AT2" s="36"/>
      <c r="AU2" s="34" t="s">
        <v>33</v>
      </c>
      <c r="AV2" s="35"/>
      <c r="AW2" s="36"/>
      <c r="AX2" s="34" t="s">
        <v>36</v>
      </c>
      <c r="AY2" s="35"/>
      <c r="AZ2" s="36"/>
      <c r="BA2" s="34" t="s">
        <v>38</v>
      </c>
      <c r="BB2" s="35"/>
      <c r="BC2" s="36"/>
      <c r="BD2" s="34" t="s">
        <v>53</v>
      </c>
      <c r="BE2" s="35"/>
      <c r="BF2" s="36"/>
      <c r="BG2" s="34" t="s">
        <v>54</v>
      </c>
      <c r="BH2" s="35"/>
      <c r="BI2" s="36"/>
      <c r="BJ2" s="34" t="s">
        <v>55</v>
      </c>
      <c r="BK2" s="35"/>
      <c r="BL2" s="36"/>
      <c r="BM2" s="34" t="s">
        <v>69</v>
      </c>
      <c r="BN2" s="35"/>
      <c r="BO2" s="36"/>
      <c r="BP2" s="34" t="s">
        <v>70</v>
      </c>
      <c r="BQ2" s="35"/>
      <c r="BR2" s="36"/>
      <c r="BS2" s="34" t="s">
        <v>71</v>
      </c>
      <c r="BT2" s="35"/>
      <c r="BU2" s="36"/>
      <c r="BV2" s="34" t="s">
        <v>72</v>
      </c>
      <c r="BW2" s="35"/>
      <c r="BX2" s="36"/>
      <c r="BY2" s="34" t="s">
        <v>73</v>
      </c>
      <c r="BZ2" s="35"/>
      <c r="CA2" s="36"/>
      <c r="CB2" s="34" t="s">
        <v>74</v>
      </c>
      <c r="CC2" s="35"/>
      <c r="CD2" s="36"/>
      <c r="CE2" s="34" t="s">
        <v>39</v>
      </c>
      <c r="CF2" s="35"/>
      <c r="CG2" s="36"/>
      <c r="CH2" s="34" t="s">
        <v>56</v>
      </c>
      <c r="CI2" s="35"/>
      <c r="CJ2" s="36"/>
      <c r="CK2" s="31" t="s">
        <v>57</v>
      </c>
      <c r="CL2" s="32"/>
      <c r="CM2" s="33"/>
      <c r="CN2" s="34" t="s">
        <v>40</v>
      </c>
      <c r="CO2" s="35"/>
      <c r="CP2" s="36"/>
      <c r="CQ2" s="34" t="s">
        <v>75</v>
      </c>
      <c r="CR2" s="35"/>
      <c r="CS2" s="36"/>
      <c r="CT2" s="34" t="s">
        <v>41</v>
      </c>
      <c r="CU2" s="35"/>
      <c r="CV2" s="36"/>
      <c r="CW2" s="34" t="s">
        <v>58</v>
      </c>
      <c r="CX2" s="35"/>
      <c r="CY2" s="36"/>
      <c r="CZ2" s="34" t="s">
        <v>42</v>
      </c>
      <c r="DA2" s="35"/>
      <c r="DB2" s="36"/>
      <c r="DC2" s="34" t="s">
        <v>43</v>
      </c>
      <c r="DD2" s="35"/>
      <c r="DE2" s="36"/>
      <c r="DF2" s="31" t="s">
        <v>82</v>
      </c>
      <c r="DG2" s="32"/>
      <c r="DH2" s="33"/>
      <c r="DI2" s="34" t="s">
        <v>76</v>
      </c>
      <c r="DJ2" s="35"/>
      <c r="DK2" s="36"/>
      <c r="DL2" s="34" t="s">
        <v>44</v>
      </c>
      <c r="DM2" s="35"/>
      <c r="DN2" s="36"/>
      <c r="DO2" s="34" t="s">
        <v>45</v>
      </c>
      <c r="DP2" s="35"/>
      <c r="DQ2" s="36"/>
      <c r="DR2" s="34" t="s">
        <v>46</v>
      </c>
      <c r="DS2" s="35"/>
      <c r="DT2" s="36"/>
      <c r="DU2" s="34" t="s">
        <v>47</v>
      </c>
      <c r="DV2" s="35"/>
      <c r="DW2" s="36"/>
      <c r="DX2" s="34" t="s">
        <v>48</v>
      </c>
      <c r="DY2" s="35"/>
      <c r="DZ2" s="36"/>
      <c r="EA2" s="34" t="s">
        <v>60</v>
      </c>
      <c r="EB2" s="35"/>
      <c r="EC2" s="36"/>
      <c r="ED2" s="34" t="s">
        <v>77</v>
      </c>
      <c r="EE2" s="35"/>
      <c r="EF2" s="36"/>
      <c r="EG2" s="34" t="s">
        <v>78</v>
      </c>
      <c r="EH2" s="35"/>
      <c r="EI2" s="36"/>
      <c r="EJ2" s="34" t="s">
        <v>79</v>
      </c>
      <c r="EK2" s="35"/>
      <c r="EL2" s="36"/>
      <c r="EM2" s="34" t="s">
        <v>80</v>
      </c>
      <c r="EN2" s="35"/>
      <c r="EO2" s="36"/>
      <c r="EP2" s="34" t="s">
        <v>81</v>
      </c>
      <c r="EQ2" s="35"/>
      <c r="ER2" s="36"/>
      <c r="ES2" s="34" t="s">
        <v>83</v>
      </c>
      <c r="ET2" s="35"/>
      <c r="EU2" s="36"/>
      <c r="EV2" s="34" t="s">
        <v>32</v>
      </c>
      <c r="EW2" s="35"/>
      <c r="EX2" s="36"/>
    </row>
    <row r="3" spans="1:156" s="6" customFormat="1" ht="46.9" customHeight="1" x14ac:dyDescent="0.2">
      <c r="A3" s="37"/>
      <c r="B3" s="11" t="s">
        <v>0</v>
      </c>
      <c r="C3" s="11" t="s">
        <v>1</v>
      </c>
      <c r="D3" s="11" t="s">
        <v>27</v>
      </c>
      <c r="E3" s="18" t="s">
        <v>0</v>
      </c>
      <c r="F3" s="18" t="s">
        <v>1</v>
      </c>
      <c r="G3" s="18" t="s">
        <v>27</v>
      </c>
      <c r="H3" s="11" t="s">
        <v>0</v>
      </c>
      <c r="I3" s="11" t="s">
        <v>1</v>
      </c>
      <c r="J3" s="11" t="s">
        <v>27</v>
      </c>
      <c r="K3" s="11" t="s">
        <v>0</v>
      </c>
      <c r="L3" s="11" t="s">
        <v>1</v>
      </c>
      <c r="M3" s="11" t="s">
        <v>27</v>
      </c>
      <c r="N3" s="11" t="s">
        <v>0</v>
      </c>
      <c r="O3" s="11" t="s">
        <v>1</v>
      </c>
      <c r="P3" s="11" t="s">
        <v>27</v>
      </c>
      <c r="Q3" s="11" t="s">
        <v>0</v>
      </c>
      <c r="R3" s="11" t="s">
        <v>1</v>
      </c>
      <c r="S3" s="11" t="s">
        <v>27</v>
      </c>
      <c r="T3" s="11" t="s">
        <v>0</v>
      </c>
      <c r="U3" s="11" t="s">
        <v>1</v>
      </c>
      <c r="V3" s="11" t="s">
        <v>27</v>
      </c>
      <c r="W3" s="24" t="s">
        <v>0</v>
      </c>
      <c r="X3" s="24" t="s">
        <v>1</v>
      </c>
      <c r="Y3" s="24" t="s">
        <v>27</v>
      </c>
      <c r="Z3" s="24" t="s">
        <v>0</v>
      </c>
      <c r="AA3" s="24" t="s">
        <v>1</v>
      </c>
      <c r="AB3" s="24" t="s">
        <v>27</v>
      </c>
      <c r="AC3" s="24" t="s">
        <v>0</v>
      </c>
      <c r="AD3" s="24" t="s">
        <v>1</v>
      </c>
      <c r="AE3" s="24" t="s">
        <v>27</v>
      </c>
      <c r="AF3" s="24" t="s">
        <v>0</v>
      </c>
      <c r="AG3" s="24" t="s">
        <v>1</v>
      </c>
      <c r="AH3" s="24" t="s">
        <v>27</v>
      </c>
      <c r="AI3" s="24" t="s">
        <v>0</v>
      </c>
      <c r="AJ3" s="24" t="s">
        <v>1</v>
      </c>
      <c r="AK3" s="24" t="s">
        <v>27</v>
      </c>
      <c r="AL3" s="24" t="s">
        <v>0</v>
      </c>
      <c r="AM3" s="24" t="s">
        <v>1</v>
      </c>
      <c r="AN3" s="24" t="s">
        <v>27</v>
      </c>
      <c r="AO3" s="24" t="s">
        <v>0</v>
      </c>
      <c r="AP3" s="24" t="s">
        <v>1</v>
      </c>
      <c r="AQ3" s="24" t="s">
        <v>27</v>
      </c>
      <c r="AR3" s="11" t="s">
        <v>0</v>
      </c>
      <c r="AS3" s="11" t="s">
        <v>1</v>
      </c>
      <c r="AT3" s="11" t="s">
        <v>27</v>
      </c>
      <c r="AU3" s="11" t="s">
        <v>0</v>
      </c>
      <c r="AV3" s="11" t="s">
        <v>1</v>
      </c>
      <c r="AW3" s="11" t="s">
        <v>27</v>
      </c>
      <c r="AX3" s="11" t="s">
        <v>0</v>
      </c>
      <c r="AY3" s="11" t="s">
        <v>1</v>
      </c>
      <c r="AZ3" s="11" t="s">
        <v>27</v>
      </c>
      <c r="BA3" s="11" t="s">
        <v>0</v>
      </c>
      <c r="BB3" s="11" t="s">
        <v>1</v>
      </c>
      <c r="BC3" s="11" t="s">
        <v>27</v>
      </c>
      <c r="BD3" s="16" t="s">
        <v>0</v>
      </c>
      <c r="BE3" s="16" t="s">
        <v>1</v>
      </c>
      <c r="BF3" s="16" t="s">
        <v>27</v>
      </c>
      <c r="BG3" s="16" t="s">
        <v>0</v>
      </c>
      <c r="BH3" s="16" t="s">
        <v>1</v>
      </c>
      <c r="BI3" s="16" t="s">
        <v>27</v>
      </c>
      <c r="BJ3" s="16" t="s">
        <v>0</v>
      </c>
      <c r="BK3" s="16" t="s">
        <v>1</v>
      </c>
      <c r="BL3" s="16" t="s">
        <v>27</v>
      </c>
      <c r="BM3" s="24" t="s">
        <v>0</v>
      </c>
      <c r="BN3" s="24" t="s">
        <v>1</v>
      </c>
      <c r="BO3" s="24" t="s">
        <v>27</v>
      </c>
      <c r="BP3" s="24" t="s">
        <v>0</v>
      </c>
      <c r="BQ3" s="24" t="s">
        <v>1</v>
      </c>
      <c r="BR3" s="24" t="s">
        <v>27</v>
      </c>
      <c r="BS3" s="24" t="s">
        <v>0</v>
      </c>
      <c r="BT3" s="24" t="s">
        <v>1</v>
      </c>
      <c r="BU3" s="24" t="s">
        <v>27</v>
      </c>
      <c r="BV3" s="24" t="s">
        <v>0</v>
      </c>
      <c r="BW3" s="24" t="s">
        <v>1</v>
      </c>
      <c r="BX3" s="24" t="s">
        <v>27</v>
      </c>
      <c r="BY3" s="24" t="s">
        <v>0</v>
      </c>
      <c r="BZ3" s="24" t="s">
        <v>1</v>
      </c>
      <c r="CA3" s="24" t="s">
        <v>27</v>
      </c>
      <c r="CB3" s="24" t="s">
        <v>0</v>
      </c>
      <c r="CC3" s="24" t="s">
        <v>1</v>
      </c>
      <c r="CD3" s="24" t="s">
        <v>27</v>
      </c>
      <c r="CE3" s="16" t="s">
        <v>0</v>
      </c>
      <c r="CF3" s="16" t="s">
        <v>1</v>
      </c>
      <c r="CG3" s="16" t="s">
        <v>27</v>
      </c>
      <c r="CH3" s="16" t="s">
        <v>0</v>
      </c>
      <c r="CI3" s="16" t="s">
        <v>1</v>
      </c>
      <c r="CJ3" s="16" t="s">
        <v>27</v>
      </c>
      <c r="CK3" s="27" t="s">
        <v>0</v>
      </c>
      <c r="CL3" s="27" t="s">
        <v>1</v>
      </c>
      <c r="CM3" s="27" t="s">
        <v>27</v>
      </c>
      <c r="CN3" s="16" t="s">
        <v>0</v>
      </c>
      <c r="CO3" s="16" t="s">
        <v>1</v>
      </c>
      <c r="CP3" s="16" t="s">
        <v>27</v>
      </c>
      <c r="CQ3" s="16" t="s">
        <v>0</v>
      </c>
      <c r="CR3" s="16" t="s">
        <v>1</v>
      </c>
      <c r="CS3" s="16" t="s">
        <v>27</v>
      </c>
      <c r="CT3" s="16" t="s">
        <v>0</v>
      </c>
      <c r="CU3" s="16" t="s">
        <v>1</v>
      </c>
      <c r="CV3" s="16" t="s">
        <v>27</v>
      </c>
      <c r="CW3" s="16" t="s">
        <v>0</v>
      </c>
      <c r="CX3" s="16" t="s">
        <v>1</v>
      </c>
      <c r="CY3" s="16" t="s">
        <v>27</v>
      </c>
      <c r="CZ3" s="16" t="s">
        <v>0</v>
      </c>
      <c r="DA3" s="16" t="s">
        <v>1</v>
      </c>
      <c r="DB3" s="16" t="s">
        <v>27</v>
      </c>
      <c r="DC3" s="16" t="s">
        <v>0</v>
      </c>
      <c r="DD3" s="16" t="s">
        <v>1</v>
      </c>
      <c r="DE3" s="16" t="s">
        <v>27</v>
      </c>
      <c r="DF3" s="16" t="s">
        <v>0</v>
      </c>
      <c r="DG3" s="16" t="s">
        <v>1</v>
      </c>
      <c r="DH3" s="16" t="s">
        <v>27</v>
      </c>
      <c r="DI3" s="16" t="s">
        <v>0</v>
      </c>
      <c r="DJ3" s="16" t="s">
        <v>1</v>
      </c>
      <c r="DK3" s="16" t="s">
        <v>27</v>
      </c>
      <c r="DL3" s="16" t="s">
        <v>0</v>
      </c>
      <c r="DM3" s="16" t="s">
        <v>1</v>
      </c>
      <c r="DN3" s="16" t="s">
        <v>27</v>
      </c>
      <c r="DO3" s="16" t="s">
        <v>0</v>
      </c>
      <c r="DP3" s="16" t="s">
        <v>1</v>
      </c>
      <c r="DQ3" s="16" t="s">
        <v>27</v>
      </c>
      <c r="DR3" s="16" t="s">
        <v>0</v>
      </c>
      <c r="DS3" s="16" t="s">
        <v>1</v>
      </c>
      <c r="DT3" s="16" t="s">
        <v>27</v>
      </c>
      <c r="DU3" s="16" t="s">
        <v>0</v>
      </c>
      <c r="DV3" s="16" t="s">
        <v>1</v>
      </c>
      <c r="DW3" s="16" t="s">
        <v>27</v>
      </c>
      <c r="DX3" s="16" t="s">
        <v>0</v>
      </c>
      <c r="DY3" s="16" t="s">
        <v>1</v>
      </c>
      <c r="DZ3" s="16" t="s">
        <v>27</v>
      </c>
      <c r="EA3" s="23" t="s">
        <v>0</v>
      </c>
      <c r="EB3" s="23" t="s">
        <v>1</v>
      </c>
      <c r="EC3" s="23" t="s">
        <v>27</v>
      </c>
      <c r="ED3" s="24" t="s">
        <v>0</v>
      </c>
      <c r="EE3" s="24" t="s">
        <v>1</v>
      </c>
      <c r="EF3" s="24" t="s">
        <v>27</v>
      </c>
      <c r="EG3" s="24" t="s">
        <v>0</v>
      </c>
      <c r="EH3" s="24" t="s">
        <v>1</v>
      </c>
      <c r="EI3" s="24" t="s">
        <v>27</v>
      </c>
      <c r="EJ3" s="24" t="s">
        <v>0</v>
      </c>
      <c r="EK3" s="24" t="s">
        <v>1</v>
      </c>
      <c r="EL3" s="24" t="s">
        <v>27</v>
      </c>
      <c r="EM3" s="24" t="s">
        <v>0</v>
      </c>
      <c r="EN3" s="24" t="s">
        <v>1</v>
      </c>
      <c r="EO3" s="24" t="s">
        <v>27</v>
      </c>
      <c r="EP3" s="24" t="s">
        <v>0</v>
      </c>
      <c r="EQ3" s="24" t="s">
        <v>1</v>
      </c>
      <c r="ER3" s="24" t="s">
        <v>27</v>
      </c>
      <c r="ES3" s="25" t="s">
        <v>0</v>
      </c>
      <c r="ET3" s="25" t="s">
        <v>1</v>
      </c>
      <c r="EU3" s="25" t="s">
        <v>27</v>
      </c>
      <c r="EV3" s="11" t="s">
        <v>0</v>
      </c>
      <c r="EW3" s="11" t="s">
        <v>1</v>
      </c>
      <c r="EX3" s="11" t="s">
        <v>27</v>
      </c>
    </row>
    <row r="4" spans="1:156" ht="15.75" x14ac:dyDescent="0.25">
      <c r="A4" s="12" t="s">
        <v>2</v>
      </c>
      <c r="B4" s="10"/>
      <c r="C4" s="10"/>
      <c r="D4" s="10">
        <f>IF(B4=0,0,C4/B4)*100</f>
        <v>0</v>
      </c>
      <c r="E4" s="10"/>
      <c r="F4" s="10"/>
      <c r="G4" s="10">
        <f>IF(E4=0,0,F4/E4)*100</f>
        <v>0</v>
      </c>
      <c r="H4" s="9"/>
      <c r="I4" s="9"/>
      <c r="J4" s="10"/>
      <c r="K4" s="10">
        <v>795731</v>
      </c>
      <c r="L4" s="10">
        <v>0</v>
      </c>
      <c r="M4" s="9">
        <f>IF(K4=0,0,L4/K4)*100</f>
        <v>0</v>
      </c>
      <c r="N4" s="10">
        <v>8121248</v>
      </c>
      <c r="O4" s="10">
        <v>0</v>
      </c>
      <c r="P4" s="9">
        <f>IF(N4=0,0,O4/N4)*100</f>
        <v>0</v>
      </c>
      <c r="Q4" s="10"/>
      <c r="R4" s="10"/>
      <c r="S4" s="9">
        <f>IF(Q4=0,0,R4/Q4)*100</f>
        <v>0</v>
      </c>
      <c r="T4" s="10"/>
      <c r="U4" s="10"/>
      <c r="V4" s="9">
        <f>IF(T4=0,0,U4/T4)*100</f>
        <v>0</v>
      </c>
      <c r="W4" s="10"/>
      <c r="X4" s="10"/>
      <c r="Y4" s="9">
        <f>IF(W4=0,0,X4/W4)*100</f>
        <v>0</v>
      </c>
      <c r="Z4" s="10"/>
      <c r="AA4" s="10"/>
      <c r="AB4" s="9">
        <f>IF(Z4=0,0,AA4/Z4)*100</f>
        <v>0</v>
      </c>
      <c r="AC4" s="10">
        <v>307337</v>
      </c>
      <c r="AD4" s="10">
        <v>0</v>
      </c>
      <c r="AE4" s="9">
        <f>IF(AC4=0,0,AD4/AC4)*100</f>
        <v>0</v>
      </c>
      <c r="AF4" s="10">
        <v>8262931.5</v>
      </c>
      <c r="AG4" s="10">
        <v>0</v>
      </c>
      <c r="AH4" s="9">
        <f>IF(AF4=0,0,AG4/AF4)*100</f>
        <v>0</v>
      </c>
      <c r="AI4" s="10"/>
      <c r="AJ4" s="10"/>
      <c r="AK4" s="9">
        <f>IF(AI4=0,0,AJ4/AI4)*100</f>
        <v>0</v>
      </c>
      <c r="AL4" s="10"/>
      <c r="AM4" s="10"/>
      <c r="AN4" s="9">
        <f>IF(AL4=0,0,AM4/AL4)*100</f>
        <v>0</v>
      </c>
      <c r="AO4" s="10"/>
      <c r="AP4" s="10"/>
      <c r="AQ4" s="9">
        <f>IF(AO4=0,0,AP4/AO4)*100</f>
        <v>0</v>
      </c>
      <c r="AR4" s="19">
        <v>6328021</v>
      </c>
      <c r="AS4" s="10">
        <v>940065.92</v>
      </c>
      <c r="AT4" s="9">
        <f>IF(AR4=0,0,AS4/AR4)*100</f>
        <v>14.855606831898946</v>
      </c>
      <c r="AU4" s="10">
        <v>1500000</v>
      </c>
      <c r="AV4" s="10">
        <v>0</v>
      </c>
      <c r="AW4" s="9">
        <f>IF(AU4=0,0,AV4/AU4)*100</f>
        <v>0</v>
      </c>
      <c r="AX4" s="13"/>
      <c r="AY4" s="10"/>
      <c r="AZ4" s="9">
        <f>IF(AX4=0,0,AY4/AX4)*100</f>
        <v>0</v>
      </c>
      <c r="BA4" s="19">
        <v>14447129</v>
      </c>
      <c r="BB4" s="20">
        <v>7122757</v>
      </c>
      <c r="BC4" s="9">
        <f>IF(BA4=0,0,BB4/BA4)*100</f>
        <v>49.302231606016669</v>
      </c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>
        <v>2375000</v>
      </c>
      <c r="BQ4" s="9">
        <v>1481642.91</v>
      </c>
      <c r="BR4" s="9">
        <f>BQ4/BP4*100</f>
        <v>62.384964631578946</v>
      </c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>
        <v>3163557.6</v>
      </c>
      <c r="CF4" s="9">
        <v>3163557.6</v>
      </c>
      <c r="CG4" s="9">
        <f>CF4/CE4*100</f>
        <v>100</v>
      </c>
      <c r="CH4" s="9">
        <v>13416439.59</v>
      </c>
      <c r="CI4" s="9">
        <v>1803163.03</v>
      </c>
      <c r="CJ4" s="9">
        <f>CI4/CH4*100</f>
        <v>13.439951917973792</v>
      </c>
      <c r="CK4" s="28">
        <v>250000</v>
      </c>
      <c r="CL4" s="28">
        <v>0</v>
      </c>
      <c r="CM4" s="28">
        <f>CL4/CK4*100</f>
        <v>0</v>
      </c>
      <c r="CN4" s="9">
        <v>128346</v>
      </c>
      <c r="CO4" s="9">
        <v>0</v>
      </c>
      <c r="CP4" s="9">
        <f>CO4/CN4*100</f>
        <v>0</v>
      </c>
      <c r="CQ4" s="9"/>
      <c r="CR4" s="9"/>
      <c r="CS4" s="9"/>
      <c r="CT4" s="9">
        <v>5556043.1200000001</v>
      </c>
      <c r="CU4" s="9">
        <v>0</v>
      </c>
      <c r="CV4" s="9">
        <f>CU4/CT4*100</f>
        <v>0</v>
      </c>
      <c r="CW4" s="9">
        <v>74450.52</v>
      </c>
      <c r="CX4" s="9">
        <v>0</v>
      </c>
      <c r="CY4" s="9">
        <f>CX4/CW4*100</f>
        <v>0</v>
      </c>
      <c r="CZ4" s="9">
        <v>333260</v>
      </c>
      <c r="DA4" s="9">
        <v>0</v>
      </c>
      <c r="DB4" s="9">
        <f>DA4/CZ4*100</f>
        <v>0</v>
      </c>
      <c r="DC4" s="9">
        <v>976017</v>
      </c>
      <c r="DD4" s="9">
        <v>0</v>
      </c>
      <c r="DE4" s="9">
        <f>DD4/DC4*100</f>
        <v>0</v>
      </c>
      <c r="DF4" s="9"/>
      <c r="DG4" s="9"/>
      <c r="DH4" s="9"/>
      <c r="DI4" s="9"/>
      <c r="DJ4" s="9"/>
      <c r="DK4" s="9"/>
      <c r="DL4" s="9">
        <v>4000000</v>
      </c>
      <c r="DM4" s="9">
        <v>0</v>
      </c>
      <c r="DN4" s="9">
        <v>0</v>
      </c>
      <c r="DO4" s="9"/>
      <c r="DP4" s="9"/>
      <c r="DQ4" s="9"/>
      <c r="DR4" s="9">
        <v>7046462.6600000001</v>
      </c>
      <c r="DS4" s="9">
        <v>1523778.5</v>
      </c>
      <c r="DT4" s="9">
        <f>DS4/DR4*100</f>
        <v>21.624729648393537</v>
      </c>
      <c r="DU4" s="9"/>
      <c r="DV4" s="9"/>
      <c r="DW4" s="9"/>
      <c r="DX4" s="9">
        <v>150000</v>
      </c>
      <c r="DY4" s="9">
        <v>0</v>
      </c>
      <c r="DZ4" s="9">
        <f>DY4/DX4*100</f>
        <v>0</v>
      </c>
      <c r="EA4" s="9"/>
      <c r="EB4" s="9"/>
      <c r="EC4" s="9"/>
      <c r="ED4" s="9"/>
      <c r="EE4" s="9"/>
      <c r="EF4" s="9"/>
      <c r="EG4" s="9">
        <v>8699121.1899999995</v>
      </c>
      <c r="EH4" s="9">
        <v>0</v>
      </c>
      <c r="EI4" s="9">
        <f>EH4/EG4*100</f>
        <v>0</v>
      </c>
      <c r="EJ4" s="9">
        <v>1468795</v>
      </c>
      <c r="EK4" s="9">
        <v>0</v>
      </c>
      <c r="EL4" s="9">
        <f>EK4/EJ4*100</f>
        <v>0</v>
      </c>
      <c r="EM4" s="9">
        <v>734928</v>
      </c>
      <c r="EN4" s="9">
        <v>0</v>
      </c>
      <c r="EO4" s="9">
        <f>EN4/EM4*100</f>
        <v>0</v>
      </c>
      <c r="EP4" s="9">
        <v>1852000</v>
      </c>
      <c r="EQ4" s="9">
        <v>245025.9</v>
      </c>
      <c r="ER4" s="9">
        <f>EQ4/EP4*100</f>
        <v>13.230340172786176</v>
      </c>
      <c r="ES4" s="9"/>
      <c r="ET4" s="9"/>
      <c r="EU4" s="9"/>
      <c r="EV4" s="10">
        <f>B4+E4+H4+K4+N4+Q4+T4+W4+Z4+AC4+AF4+AI4+AL4+AO4+AR4+AU4+AX4+BA4+BD4+BG4+BJ4+BM4+BP4+BS4+BV4++BY4+CB4+CE4+CH4+CK4+CN4+CQ4+CT4+CW4+CZ4+DC4+DF4+DI4+DL4+DO4+DR4+DU4+DX4+EA4+ED4+EG4+EJ4+EM4+EP4+ES4</f>
        <v>89986818.179999992</v>
      </c>
      <c r="EW4" s="10">
        <f>C4+F4+I4+L4+O4+R4+U4+X4+AA4+AD4+AG4+AJ4+AM4+AP4+AS4+AV4+AY4+BB4+BE4+BH4+BK4+BN4+BQ4+BT4+BW4+BZ4+CC4+CF4+CI4+CL4+CO4+CR4+CU4+CX4+DA4+DD4+DG4+DJ4+DM4+DP4+DS4+DV4+DY4+EB4+EE4+EH4+EK4+EN4+EQ4+ET4</f>
        <v>16279990.859999999</v>
      </c>
      <c r="EX4" s="9">
        <f>IF(EV4=0,0,EW4/EV4)*100</f>
        <v>18.091528503025021</v>
      </c>
      <c r="EY4" s="4"/>
      <c r="EZ4" s="4"/>
    </row>
    <row r="5" spans="1:156" ht="15.75" x14ac:dyDescent="0.25">
      <c r="A5" s="12" t="s">
        <v>3</v>
      </c>
      <c r="B5" s="10"/>
      <c r="C5" s="10"/>
      <c r="D5" s="10">
        <f t="shared" ref="D5:D29" si="0">IF(B5=0,0,C5/B5)*100</f>
        <v>0</v>
      </c>
      <c r="E5" s="10"/>
      <c r="F5" s="10"/>
      <c r="G5" s="10">
        <f t="shared" ref="G5:G29" si="1">IF(E5=0,0,F5/E5)*100</f>
        <v>0</v>
      </c>
      <c r="H5" s="9"/>
      <c r="I5" s="9"/>
      <c r="J5" s="10"/>
      <c r="K5" s="10">
        <v>288741</v>
      </c>
      <c r="L5" s="10">
        <v>0</v>
      </c>
      <c r="M5" s="9">
        <f t="shared" ref="M5:M29" si="2">IF(K5=0,0,L5/K5)*100</f>
        <v>0</v>
      </c>
      <c r="N5" s="10">
        <v>11000000</v>
      </c>
      <c r="O5" s="10">
        <v>0</v>
      </c>
      <c r="P5" s="9">
        <f t="shared" ref="P5:P30" si="3">IF(N5=0,0,O5/N5)*100</f>
        <v>0</v>
      </c>
      <c r="Q5" s="10">
        <v>1843601</v>
      </c>
      <c r="R5" s="10">
        <v>0</v>
      </c>
      <c r="S5" s="9">
        <f t="shared" ref="S5:S30" si="4">IF(Q5=0,0,R5/Q5)*100</f>
        <v>0</v>
      </c>
      <c r="T5" s="10">
        <v>318333</v>
      </c>
      <c r="U5" s="10">
        <v>318333</v>
      </c>
      <c r="V5" s="9">
        <f t="shared" ref="V5:V29" si="5">IF(T5=0,0,U5/T5)*100</f>
        <v>100</v>
      </c>
      <c r="W5" s="10"/>
      <c r="X5" s="10"/>
      <c r="Y5" s="9">
        <f t="shared" ref="Y5:Y29" si="6">IF(W5=0,0,X5/W5)*100</f>
        <v>0</v>
      </c>
      <c r="Z5" s="10"/>
      <c r="AA5" s="10"/>
      <c r="AB5" s="9">
        <f t="shared" ref="AB5:AB29" si="7">IF(Z5=0,0,AA5/Z5)*100</f>
        <v>0</v>
      </c>
      <c r="AC5" s="10">
        <v>922011</v>
      </c>
      <c r="AD5" s="10">
        <v>922011</v>
      </c>
      <c r="AE5" s="9">
        <f t="shared" ref="AE5:AE29" si="8">IF(AC5=0,0,AD5/AC5)*100</f>
        <v>100</v>
      </c>
      <c r="AF5" s="10"/>
      <c r="AG5" s="10"/>
      <c r="AH5" s="9">
        <f t="shared" ref="AH5:AH29" si="9">IF(AF5=0,0,AG5/AF5)*100</f>
        <v>0</v>
      </c>
      <c r="AI5" s="10"/>
      <c r="AJ5" s="10"/>
      <c r="AK5" s="9">
        <f t="shared" ref="AK5:AK29" si="10">IF(AI5=0,0,AJ5/AI5)*100</f>
        <v>0</v>
      </c>
      <c r="AL5" s="10"/>
      <c r="AM5" s="10"/>
      <c r="AN5" s="9">
        <f t="shared" ref="AN5:AN29" si="11">IF(AL5=0,0,AM5/AL5)*100</f>
        <v>0</v>
      </c>
      <c r="AO5" s="10"/>
      <c r="AP5" s="10"/>
      <c r="AQ5" s="9">
        <f t="shared" ref="AQ5:AQ29" si="12">IF(AO5=0,0,AP5/AO5)*100</f>
        <v>0</v>
      </c>
      <c r="AR5" s="19">
        <v>8877960</v>
      </c>
      <c r="AS5" s="10">
        <v>1169998.97</v>
      </c>
      <c r="AT5" s="9">
        <f t="shared" ref="AT5:AT30" si="13">IF(AR5=0,0,AS5/AR5)*100</f>
        <v>13.178691613839217</v>
      </c>
      <c r="AU5" s="10">
        <v>4000000</v>
      </c>
      <c r="AV5" s="10">
        <v>0</v>
      </c>
      <c r="AW5" s="9">
        <f t="shared" ref="AW5:AW29" si="14">IF(AU5=0,0,AV5/AU5)*100</f>
        <v>0</v>
      </c>
      <c r="AX5" s="13"/>
      <c r="AY5" s="9"/>
      <c r="AZ5" s="9">
        <f t="shared" ref="AZ5:AZ29" si="15">IF(AX5=0,0,AY5/AX5)*100</f>
        <v>0</v>
      </c>
      <c r="BA5" s="19">
        <v>2154582</v>
      </c>
      <c r="BB5" s="21">
        <v>1037096.5</v>
      </c>
      <c r="BC5" s="9">
        <f t="shared" ref="BC5:BC29" si="16">IF(BA5=0,0,BB5/BA5)*100</f>
        <v>48.134464132718087</v>
      </c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>
        <v>2375000</v>
      </c>
      <c r="BQ5" s="9">
        <v>0</v>
      </c>
      <c r="BR5" s="9">
        <f t="shared" ref="BR5:BR29" si="17">BQ5/BP5*100</f>
        <v>0</v>
      </c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>
        <v>1536192</v>
      </c>
      <c r="CF5" s="9">
        <v>0</v>
      </c>
      <c r="CG5" s="9">
        <f t="shared" ref="CG5:CG31" si="18">CF5/CE5*100</f>
        <v>0</v>
      </c>
      <c r="CH5" s="9">
        <v>2683287.92</v>
      </c>
      <c r="CI5" s="9">
        <v>0</v>
      </c>
      <c r="CJ5" s="9">
        <f t="shared" ref="CJ5:CJ31" si="19">CI5/CH5*100</f>
        <v>0</v>
      </c>
      <c r="CK5" s="28">
        <v>200000</v>
      </c>
      <c r="CL5" s="28">
        <v>0</v>
      </c>
      <c r="CM5" s="28">
        <f t="shared" ref="CM5:CM29" si="20">CL5/CK5*100</f>
        <v>0</v>
      </c>
      <c r="CN5" s="9">
        <v>128346</v>
      </c>
      <c r="CO5" s="9">
        <v>0</v>
      </c>
      <c r="CP5" s="9">
        <f t="shared" ref="CP5:CP29" si="21">CO5/CN5*100</f>
        <v>0</v>
      </c>
      <c r="CQ5" s="9"/>
      <c r="CR5" s="9"/>
      <c r="CS5" s="9"/>
      <c r="CT5" s="9">
        <v>1921396.68</v>
      </c>
      <c r="CU5" s="9">
        <v>0</v>
      </c>
      <c r="CV5" s="9">
        <f t="shared" ref="CV5:CV27" si="22">CU5/CT5*100</f>
        <v>0</v>
      </c>
      <c r="CW5" s="9"/>
      <c r="CX5" s="9"/>
      <c r="CY5" s="9"/>
      <c r="CZ5" s="9">
        <v>333260</v>
      </c>
      <c r="DA5" s="9">
        <v>0</v>
      </c>
      <c r="DB5" s="9">
        <f t="shared" ref="DB5:DB27" si="23">DA5/CZ5*100</f>
        <v>0</v>
      </c>
      <c r="DC5" s="9"/>
      <c r="DD5" s="9"/>
      <c r="DE5" s="9"/>
      <c r="DF5" s="9"/>
      <c r="DG5" s="9"/>
      <c r="DH5" s="9"/>
      <c r="DI5" s="9"/>
      <c r="DJ5" s="9"/>
      <c r="DK5" s="9"/>
      <c r="DL5" s="9">
        <v>1000000</v>
      </c>
      <c r="DM5" s="9">
        <v>0</v>
      </c>
      <c r="DN5" s="9"/>
      <c r="DO5" s="9"/>
      <c r="DP5" s="9"/>
      <c r="DQ5" s="9"/>
      <c r="DR5" s="9">
        <v>3644901.48</v>
      </c>
      <c r="DS5" s="9">
        <v>0</v>
      </c>
      <c r="DT5" s="9">
        <f t="shared" ref="DT5:DT30" si="24">DS5/DR5*100</f>
        <v>0</v>
      </c>
      <c r="DU5" s="9"/>
      <c r="DV5" s="9"/>
      <c r="DW5" s="9"/>
      <c r="DX5" s="9">
        <v>80000</v>
      </c>
      <c r="DY5" s="9">
        <v>0</v>
      </c>
      <c r="DZ5" s="9">
        <f t="shared" ref="DZ5:DZ31" si="25">DY5/DX5*100</f>
        <v>0</v>
      </c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>
        <v>300903</v>
      </c>
      <c r="EN5" s="9">
        <v>0</v>
      </c>
      <c r="EO5" s="9">
        <f t="shared" ref="EO5" si="26">EN5/EM5*100</f>
        <v>0</v>
      </c>
      <c r="EP5" s="9">
        <v>1200000</v>
      </c>
      <c r="EQ5" s="9">
        <v>0</v>
      </c>
      <c r="ER5" s="9">
        <f t="shared" ref="ER5:ER28" si="27">EQ5/EP5*100</f>
        <v>0</v>
      </c>
      <c r="ES5" s="9"/>
      <c r="ET5" s="9"/>
      <c r="EU5" s="9"/>
      <c r="EV5" s="10">
        <f t="shared" ref="EV5:EV30" si="28">B5+E5+H5+K5+N5+Q5+T5+W5+Z5+AC5+AF5+AI5+AL5+AO5+AR5+AU5+AX5+BA5+BD5+BG5+BJ5+BM5+BP5+BS5+BV5++BY5+CB5+CE5+CH5+CK5+CN5+CQ5+CT5+CW5+CZ5+DC5+DF5+DI5+DL5+DO5+DR5+DU5+DX5+EA5+ED5+EG5+EJ5+EM5+EP5+ES5</f>
        <v>44808515.079999998</v>
      </c>
      <c r="EW5" s="10">
        <f t="shared" ref="EW5:EW31" si="29">C5+F5+I5+L5+O5+R5+U5+X5+AA5+AD5+AG5+AJ5+AM5+AP5+AS5+AV5+AY5+BB5+BE5+BH5+BK5+BN5+BQ5+BT5+BW5+BZ5+CC5+CF5+CI5+CL5+CO5+CR5+CU5+CX5+DA5+DD5+DG5+DJ5+DM5+DP5+DS5+DV5+DY5+EB5+EE5+EH5+EK5+EN5+EQ5+ET5</f>
        <v>3447439.4699999997</v>
      </c>
      <c r="EX5" s="9">
        <f t="shared" ref="EX5:EX30" si="30">IF(EV5=0,0,EW5/EV5)*100</f>
        <v>7.6937150535897656</v>
      </c>
      <c r="EY5" s="4"/>
      <c r="EZ5" s="4"/>
    </row>
    <row r="6" spans="1:156" ht="15.75" x14ac:dyDescent="0.2">
      <c r="A6" s="12" t="s">
        <v>4</v>
      </c>
      <c r="B6" s="10">
        <v>49068294.420000002</v>
      </c>
      <c r="C6" s="10">
        <v>0</v>
      </c>
      <c r="D6" s="10">
        <f t="shared" si="0"/>
        <v>0</v>
      </c>
      <c r="E6" s="10">
        <v>31901228.77</v>
      </c>
      <c r="F6" s="10">
        <v>0</v>
      </c>
      <c r="G6" s="10">
        <f t="shared" si="1"/>
        <v>0</v>
      </c>
      <c r="H6" s="10"/>
      <c r="I6" s="10"/>
      <c r="J6" s="10"/>
      <c r="K6" s="10">
        <v>2511450</v>
      </c>
      <c r="L6" s="10">
        <v>897494</v>
      </c>
      <c r="M6" s="9">
        <f t="shared" si="2"/>
        <v>35.736088713691295</v>
      </c>
      <c r="N6" s="10">
        <v>25973060</v>
      </c>
      <c r="O6" s="10">
        <v>18958260</v>
      </c>
      <c r="P6" s="9">
        <f t="shared" si="3"/>
        <v>72.992015573059163</v>
      </c>
      <c r="Q6" s="10"/>
      <c r="R6" s="10"/>
      <c r="S6" s="9">
        <f t="shared" si="4"/>
        <v>0</v>
      </c>
      <c r="T6" s="10"/>
      <c r="U6" s="10"/>
      <c r="V6" s="9">
        <f t="shared" si="5"/>
        <v>0</v>
      </c>
      <c r="W6" s="10"/>
      <c r="X6" s="10"/>
      <c r="Y6" s="9">
        <f t="shared" si="6"/>
        <v>0</v>
      </c>
      <c r="Z6" s="10"/>
      <c r="AA6" s="10"/>
      <c r="AB6" s="9">
        <f t="shared" si="7"/>
        <v>0</v>
      </c>
      <c r="AC6" s="10">
        <v>2151359</v>
      </c>
      <c r="AD6" s="10">
        <v>0</v>
      </c>
      <c r="AE6" s="9">
        <f t="shared" si="8"/>
        <v>0</v>
      </c>
      <c r="AF6" s="10"/>
      <c r="AG6" s="10"/>
      <c r="AH6" s="9">
        <f t="shared" si="9"/>
        <v>0</v>
      </c>
      <c r="AI6" s="10"/>
      <c r="AJ6" s="10"/>
      <c r="AK6" s="9">
        <f t="shared" si="10"/>
        <v>0</v>
      </c>
      <c r="AL6" s="10"/>
      <c r="AM6" s="10"/>
      <c r="AN6" s="9">
        <f t="shared" si="11"/>
        <v>0</v>
      </c>
      <c r="AO6" s="10"/>
      <c r="AP6" s="10"/>
      <c r="AQ6" s="9">
        <f t="shared" si="12"/>
        <v>0</v>
      </c>
      <c r="AR6" s="9">
        <v>34896697</v>
      </c>
      <c r="AS6" s="10">
        <v>25314189.93</v>
      </c>
      <c r="AT6" s="9">
        <f t="shared" si="13"/>
        <v>72.540360854209212</v>
      </c>
      <c r="AU6" s="10">
        <v>239165791.09</v>
      </c>
      <c r="AV6" s="10">
        <v>0</v>
      </c>
      <c r="AW6" s="9">
        <f t="shared" si="14"/>
        <v>0</v>
      </c>
      <c r="AX6" s="9"/>
      <c r="AY6" s="9"/>
      <c r="AZ6" s="9">
        <f t="shared" si="15"/>
        <v>0</v>
      </c>
      <c r="BA6" s="21">
        <v>53765244</v>
      </c>
      <c r="BB6" s="21">
        <v>28613217</v>
      </c>
      <c r="BC6" s="9">
        <f t="shared" si="16"/>
        <v>53.218798746640118</v>
      </c>
      <c r="BD6" s="9">
        <v>920416253</v>
      </c>
      <c r="BE6" s="9">
        <v>0</v>
      </c>
      <c r="BF6" s="9">
        <v>0</v>
      </c>
      <c r="BG6" s="9"/>
      <c r="BH6" s="9"/>
      <c r="BI6" s="9"/>
      <c r="BJ6" s="9"/>
      <c r="BK6" s="9"/>
      <c r="BL6" s="9"/>
      <c r="BM6" s="9"/>
      <c r="BN6" s="9"/>
      <c r="BO6" s="9"/>
      <c r="BP6" s="9">
        <v>5225000</v>
      </c>
      <c r="BQ6" s="9">
        <v>159001</v>
      </c>
      <c r="BR6" s="9">
        <f t="shared" si="17"/>
        <v>3.0430813397129186</v>
      </c>
      <c r="BS6" s="9">
        <v>100000000</v>
      </c>
      <c r="BT6" s="9">
        <v>6019130</v>
      </c>
      <c r="BU6" s="9">
        <f>BT6/BS6*100</f>
        <v>6.0191300000000005</v>
      </c>
      <c r="BV6" s="9"/>
      <c r="BW6" s="9"/>
      <c r="BX6" s="9"/>
      <c r="BY6" s="9"/>
      <c r="BZ6" s="9"/>
      <c r="CA6" s="9"/>
      <c r="CB6" s="9"/>
      <c r="CC6" s="9"/>
      <c r="CD6" s="9"/>
      <c r="CE6" s="9">
        <v>19824960.960000001</v>
      </c>
      <c r="CF6" s="9">
        <v>19824960.960000001</v>
      </c>
      <c r="CG6" s="9">
        <f t="shared" si="18"/>
        <v>100</v>
      </c>
      <c r="CH6" s="9">
        <v>41590962.75</v>
      </c>
      <c r="CI6" s="9">
        <v>0</v>
      </c>
      <c r="CJ6" s="9">
        <f t="shared" si="19"/>
        <v>0</v>
      </c>
      <c r="CK6" s="28">
        <v>364000</v>
      </c>
      <c r="CL6" s="28">
        <v>0</v>
      </c>
      <c r="CM6" s="28">
        <f t="shared" si="20"/>
        <v>0</v>
      </c>
      <c r="CN6" s="9">
        <v>128346</v>
      </c>
      <c r="CO6" s="9">
        <v>0</v>
      </c>
      <c r="CP6" s="9">
        <f t="shared" si="21"/>
        <v>0</v>
      </c>
      <c r="CQ6" s="9"/>
      <c r="CR6" s="9"/>
      <c r="CS6" s="9"/>
      <c r="CT6" s="9">
        <v>2757500</v>
      </c>
      <c r="CU6" s="9">
        <v>0</v>
      </c>
      <c r="CV6" s="9">
        <f t="shared" si="22"/>
        <v>0</v>
      </c>
      <c r="CW6" s="9">
        <v>995553.27</v>
      </c>
      <c r="CX6" s="9">
        <v>995553.27</v>
      </c>
      <c r="CY6" s="9">
        <f t="shared" ref="CY6:CY29" si="31">CX6/CW6*100</f>
        <v>100</v>
      </c>
      <c r="CZ6" s="9"/>
      <c r="DA6" s="9"/>
      <c r="DB6" s="9"/>
      <c r="DC6" s="9">
        <v>977427</v>
      </c>
      <c r="DD6" s="9">
        <v>0</v>
      </c>
      <c r="DE6" s="9">
        <f t="shared" ref="DE6:DE27" si="32">DD6/DC6*100</f>
        <v>0</v>
      </c>
      <c r="DF6" s="9"/>
      <c r="DG6" s="9"/>
      <c r="DH6" s="9"/>
      <c r="DI6" s="9"/>
      <c r="DJ6" s="9"/>
      <c r="DK6" s="9"/>
      <c r="DL6" s="9"/>
      <c r="DM6" s="9"/>
      <c r="DN6" s="9">
        <v>0</v>
      </c>
      <c r="DO6" s="9"/>
      <c r="DP6" s="9"/>
      <c r="DQ6" s="9"/>
      <c r="DR6" s="9">
        <v>4709258</v>
      </c>
      <c r="DS6" s="9">
        <v>4709258</v>
      </c>
      <c r="DT6" s="9">
        <f t="shared" si="24"/>
        <v>100</v>
      </c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>
        <v>13622590.85</v>
      </c>
      <c r="EH6" s="9">
        <v>0</v>
      </c>
      <c r="EI6" s="9">
        <f t="shared" ref="EI6:EI29" si="33">EH6/EG6*100</f>
        <v>0</v>
      </c>
      <c r="EJ6" s="9"/>
      <c r="EK6" s="9"/>
      <c r="EL6" s="9"/>
      <c r="EM6" s="9">
        <v>700000</v>
      </c>
      <c r="EN6" s="9">
        <v>0</v>
      </c>
      <c r="EO6" s="9"/>
      <c r="EP6" s="9">
        <v>1260000</v>
      </c>
      <c r="EQ6" s="9">
        <v>81000</v>
      </c>
      <c r="ER6" s="9">
        <f t="shared" si="27"/>
        <v>6.4285714285714279</v>
      </c>
      <c r="ES6" s="9"/>
      <c r="ET6" s="9"/>
      <c r="EU6" s="9"/>
      <c r="EV6" s="10">
        <f t="shared" si="28"/>
        <v>1552004976.1099999</v>
      </c>
      <c r="EW6" s="10">
        <f t="shared" si="29"/>
        <v>105572064.16000001</v>
      </c>
      <c r="EX6" s="9">
        <f t="shared" si="30"/>
        <v>6.8023019117251522</v>
      </c>
      <c r="EY6" s="4"/>
      <c r="EZ6" s="4"/>
    </row>
    <row r="7" spans="1:156" ht="15.75" x14ac:dyDescent="0.2">
      <c r="A7" s="12" t="s">
        <v>5</v>
      </c>
      <c r="B7" s="10">
        <v>34978184.649999999</v>
      </c>
      <c r="C7" s="10">
        <v>0</v>
      </c>
      <c r="D7" s="9">
        <f t="shared" si="0"/>
        <v>0</v>
      </c>
      <c r="E7" s="10">
        <v>22740694.030000001</v>
      </c>
      <c r="F7" s="10">
        <v>0</v>
      </c>
      <c r="G7" s="9">
        <f t="shared" si="1"/>
        <v>0</v>
      </c>
      <c r="H7" s="9"/>
      <c r="I7" s="9"/>
      <c r="J7" s="10"/>
      <c r="K7" s="10">
        <v>2196424</v>
      </c>
      <c r="L7" s="10">
        <v>0</v>
      </c>
      <c r="M7" s="9">
        <f t="shared" si="2"/>
        <v>0</v>
      </c>
      <c r="N7" s="10">
        <v>44800677</v>
      </c>
      <c r="O7" s="10">
        <v>8303037.9100000001</v>
      </c>
      <c r="P7" s="9">
        <f t="shared" si="3"/>
        <v>18.533286695645245</v>
      </c>
      <c r="Q7" s="10">
        <v>977108</v>
      </c>
      <c r="R7" s="10">
        <v>0</v>
      </c>
      <c r="S7" s="9">
        <f t="shared" si="4"/>
        <v>0</v>
      </c>
      <c r="T7" s="10"/>
      <c r="U7" s="10"/>
      <c r="V7" s="9">
        <f t="shared" si="5"/>
        <v>0</v>
      </c>
      <c r="W7" s="10"/>
      <c r="X7" s="10"/>
      <c r="Y7" s="9">
        <f t="shared" si="6"/>
        <v>0</v>
      </c>
      <c r="Z7" s="10"/>
      <c r="AA7" s="10"/>
      <c r="AB7" s="9">
        <f t="shared" si="7"/>
        <v>0</v>
      </c>
      <c r="AC7" s="10">
        <v>922011</v>
      </c>
      <c r="AD7" s="10">
        <v>0</v>
      </c>
      <c r="AE7" s="9">
        <f t="shared" si="8"/>
        <v>0</v>
      </c>
      <c r="AF7" s="10">
        <v>27698926.5</v>
      </c>
      <c r="AG7" s="10">
        <v>0</v>
      </c>
      <c r="AH7" s="9">
        <f t="shared" si="9"/>
        <v>0</v>
      </c>
      <c r="AI7" s="10"/>
      <c r="AJ7" s="10"/>
      <c r="AK7" s="9">
        <f t="shared" si="10"/>
        <v>0</v>
      </c>
      <c r="AL7" s="10"/>
      <c r="AM7" s="10"/>
      <c r="AN7" s="9">
        <f t="shared" si="11"/>
        <v>0</v>
      </c>
      <c r="AO7" s="10"/>
      <c r="AP7" s="10"/>
      <c r="AQ7" s="9">
        <f t="shared" si="12"/>
        <v>0</v>
      </c>
      <c r="AR7" s="10"/>
      <c r="AS7" s="10"/>
      <c r="AT7" s="9">
        <f t="shared" si="13"/>
        <v>0</v>
      </c>
      <c r="AU7" s="10">
        <v>153659452.96000001</v>
      </c>
      <c r="AV7" s="10">
        <v>20842000</v>
      </c>
      <c r="AW7" s="9">
        <f t="shared" si="14"/>
        <v>13.563760379535845</v>
      </c>
      <c r="AX7" s="10"/>
      <c r="AY7" s="10"/>
      <c r="AZ7" s="9">
        <f t="shared" si="15"/>
        <v>0</v>
      </c>
      <c r="BA7" s="20">
        <v>32146493</v>
      </c>
      <c r="BB7" s="20">
        <v>15742320</v>
      </c>
      <c r="BC7" s="9">
        <f t="shared" si="16"/>
        <v>48.970567333736845</v>
      </c>
      <c r="BD7" s="9"/>
      <c r="BE7" s="9"/>
      <c r="BF7" s="9"/>
      <c r="BG7" s="9">
        <v>96907680</v>
      </c>
      <c r="BH7" s="9">
        <v>0</v>
      </c>
      <c r="BI7" s="9">
        <f>BH7/BG7*100</f>
        <v>0</v>
      </c>
      <c r="BJ7" s="9"/>
      <c r="BK7" s="9"/>
      <c r="BL7" s="9"/>
      <c r="BM7" s="9">
        <v>9899000</v>
      </c>
      <c r="BN7" s="9">
        <v>0</v>
      </c>
      <c r="BO7" s="9">
        <v>0</v>
      </c>
      <c r="BP7" s="9">
        <v>5225000</v>
      </c>
      <c r="BQ7" s="9">
        <v>0</v>
      </c>
      <c r="BR7" s="9">
        <f t="shared" si="17"/>
        <v>0</v>
      </c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>
        <v>5092597.4400000004</v>
      </c>
      <c r="CF7" s="9">
        <v>0</v>
      </c>
      <c r="CG7" s="9">
        <f t="shared" si="18"/>
        <v>0</v>
      </c>
      <c r="CH7" s="9">
        <v>34882742.939999998</v>
      </c>
      <c r="CI7" s="9">
        <v>1099521.58</v>
      </c>
      <c r="CJ7" s="9">
        <f t="shared" si="19"/>
        <v>3.1520502326644162</v>
      </c>
      <c r="CK7" s="28">
        <v>350000</v>
      </c>
      <c r="CL7" s="28">
        <v>0</v>
      </c>
      <c r="CM7" s="28">
        <f t="shared" si="20"/>
        <v>0</v>
      </c>
      <c r="CN7" s="9">
        <v>128346</v>
      </c>
      <c r="CO7" s="9">
        <v>0</v>
      </c>
      <c r="CP7" s="9">
        <f t="shared" si="21"/>
        <v>0</v>
      </c>
      <c r="CQ7" s="9">
        <v>72015142</v>
      </c>
      <c r="CR7" s="9">
        <v>0</v>
      </c>
      <c r="CS7" s="9">
        <f t="shared" ref="CS7:CS30" si="34">CR7/CQ7*100</f>
        <v>0</v>
      </c>
      <c r="CT7" s="9">
        <v>7750305.5</v>
      </c>
      <c r="CU7" s="9">
        <v>0</v>
      </c>
      <c r="CV7" s="9">
        <f t="shared" si="22"/>
        <v>0</v>
      </c>
      <c r="CW7" s="9">
        <v>260576.8</v>
      </c>
      <c r="CX7" s="9">
        <v>260576.8</v>
      </c>
      <c r="CY7" s="9">
        <f t="shared" si="31"/>
        <v>100</v>
      </c>
      <c r="CZ7" s="9">
        <v>333450</v>
      </c>
      <c r="DA7" s="9">
        <v>0</v>
      </c>
      <c r="DB7" s="9">
        <f t="shared" si="23"/>
        <v>0</v>
      </c>
      <c r="DC7" s="9"/>
      <c r="DD7" s="9"/>
      <c r="DE7" s="9"/>
      <c r="DF7" s="9">
        <v>5000</v>
      </c>
      <c r="DG7" s="9">
        <v>0</v>
      </c>
      <c r="DH7" s="9">
        <v>0</v>
      </c>
      <c r="DI7" s="9"/>
      <c r="DJ7" s="9"/>
      <c r="DK7" s="9"/>
      <c r="DL7" s="9"/>
      <c r="DM7" s="9"/>
      <c r="DN7" s="9"/>
      <c r="DO7" s="9"/>
      <c r="DP7" s="9"/>
      <c r="DQ7" s="9"/>
      <c r="DR7" s="9">
        <v>5051184.95</v>
      </c>
      <c r="DS7" s="9">
        <v>0</v>
      </c>
      <c r="DT7" s="9">
        <f t="shared" si="24"/>
        <v>0</v>
      </c>
      <c r="DU7" s="9"/>
      <c r="DV7" s="9"/>
      <c r="DW7" s="9"/>
      <c r="DX7" s="9">
        <v>195685</v>
      </c>
      <c r="DY7" s="9">
        <v>0</v>
      </c>
      <c r="DZ7" s="9">
        <f t="shared" si="25"/>
        <v>0</v>
      </c>
      <c r="EA7" s="9"/>
      <c r="EB7" s="9"/>
      <c r="EC7" s="9"/>
      <c r="ED7" s="9"/>
      <c r="EE7" s="9"/>
      <c r="EF7" s="9"/>
      <c r="EG7" s="9">
        <v>99185903.519999996</v>
      </c>
      <c r="EH7" s="9">
        <v>0</v>
      </c>
      <c r="EI7" s="9">
        <f t="shared" si="33"/>
        <v>0</v>
      </c>
      <c r="EJ7" s="9">
        <v>5654500</v>
      </c>
      <c r="EK7" s="9">
        <v>0</v>
      </c>
      <c r="EL7" s="9">
        <f t="shared" ref="EL7" si="35">EK7/EJ7*100</f>
        <v>0</v>
      </c>
      <c r="EM7" s="9">
        <v>2918838</v>
      </c>
      <c r="EN7" s="9">
        <v>0</v>
      </c>
      <c r="EO7" s="9">
        <f t="shared" ref="EO7" si="36">EN7/EM7*100</f>
        <v>0</v>
      </c>
      <c r="EP7" s="9">
        <v>4338421</v>
      </c>
      <c r="EQ7" s="9">
        <v>0</v>
      </c>
      <c r="ER7" s="9">
        <f t="shared" si="27"/>
        <v>0</v>
      </c>
      <c r="ES7" s="9"/>
      <c r="ET7" s="9"/>
      <c r="EU7" s="9"/>
      <c r="EV7" s="10">
        <f t="shared" si="28"/>
        <v>670314344.28999996</v>
      </c>
      <c r="EW7" s="10">
        <f t="shared" si="29"/>
        <v>46247456.289999992</v>
      </c>
      <c r="EX7" s="9">
        <f t="shared" si="30"/>
        <v>6.8993684357128755</v>
      </c>
      <c r="EY7" s="4"/>
      <c r="EZ7" s="4"/>
    </row>
    <row r="8" spans="1:156" ht="15.75" x14ac:dyDescent="0.2">
      <c r="A8" s="12" t="s">
        <v>6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  <c r="H8" s="10"/>
      <c r="I8" s="10"/>
      <c r="J8" s="10"/>
      <c r="K8" s="10">
        <v>609742</v>
      </c>
      <c r="L8" s="10">
        <v>0</v>
      </c>
      <c r="M8" s="10">
        <f t="shared" si="2"/>
        <v>0</v>
      </c>
      <c r="N8" s="10">
        <v>16067667</v>
      </c>
      <c r="O8" s="10">
        <v>0</v>
      </c>
      <c r="P8" s="10">
        <f t="shared" si="3"/>
        <v>0</v>
      </c>
      <c r="Q8" s="10">
        <v>884928</v>
      </c>
      <c r="R8" s="10">
        <v>0</v>
      </c>
      <c r="S8" s="10">
        <f t="shared" si="4"/>
        <v>0</v>
      </c>
      <c r="T8" s="10">
        <v>318333</v>
      </c>
      <c r="U8" s="10">
        <v>318333</v>
      </c>
      <c r="V8" s="10">
        <f t="shared" si="5"/>
        <v>100</v>
      </c>
      <c r="W8" s="10"/>
      <c r="X8" s="10"/>
      <c r="Y8" s="10">
        <f t="shared" si="6"/>
        <v>0</v>
      </c>
      <c r="Z8" s="10"/>
      <c r="AA8" s="10"/>
      <c r="AB8" s="10">
        <f t="shared" si="7"/>
        <v>0</v>
      </c>
      <c r="AC8" s="10">
        <v>1844022</v>
      </c>
      <c r="AD8" s="10">
        <v>1300051.71</v>
      </c>
      <c r="AE8" s="10">
        <f t="shared" si="8"/>
        <v>70.500878514464574</v>
      </c>
      <c r="AF8" s="10">
        <v>8262931.5</v>
      </c>
      <c r="AG8" s="10">
        <v>0</v>
      </c>
      <c r="AH8" s="10">
        <f t="shared" si="9"/>
        <v>0</v>
      </c>
      <c r="AI8" s="10"/>
      <c r="AJ8" s="10"/>
      <c r="AK8" s="10">
        <f t="shared" si="10"/>
        <v>0</v>
      </c>
      <c r="AL8" s="10"/>
      <c r="AM8" s="10"/>
      <c r="AN8" s="10">
        <f t="shared" si="11"/>
        <v>0</v>
      </c>
      <c r="AO8" s="10"/>
      <c r="AP8" s="10"/>
      <c r="AQ8" s="10">
        <f t="shared" si="12"/>
        <v>0</v>
      </c>
      <c r="AR8" s="10">
        <v>3269570.2</v>
      </c>
      <c r="AS8" s="10">
        <v>409635</v>
      </c>
      <c r="AT8" s="10">
        <f t="shared" si="13"/>
        <v>12.528710960235689</v>
      </c>
      <c r="AU8" s="10">
        <v>2500000</v>
      </c>
      <c r="AV8" s="10">
        <v>1000000</v>
      </c>
      <c r="AW8" s="10">
        <f t="shared" si="14"/>
        <v>40</v>
      </c>
      <c r="AX8" s="10"/>
      <c r="AY8" s="10"/>
      <c r="AZ8" s="10">
        <f t="shared" si="15"/>
        <v>0</v>
      </c>
      <c r="BA8" s="20">
        <v>6072307</v>
      </c>
      <c r="BB8" s="20">
        <v>2941440</v>
      </c>
      <c r="BC8" s="10">
        <f t="shared" si="16"/>
        <v>48.440238611124244</v>
      </c>
      <c r="BD8" s="10"/>
      <c r="BE8" s="10"/>
      <c r="BF8" s="10"/>
      <c r="BG8" s="10"/>
      <c r="BH8" s="10"/>
      <c r="BI8" s="9"/>
      <c r="BJ8" s="9"/>
      <c r="BK8" s="9"/>
      <c r="BL8" s="9"/>
      <c r="BM8" s="9"/>
      <c r="BN8" s="9"/>
      <c r="BO8" s="9"/>
      <c r="BP8" s="9">
        <v>2375000</v>
      </c>
      <c r="BQ8" s="9">
        <v>0</v>
      </c>
      <c r="BR8" s="9">
        <f t="shared" si="17"/>
        <v>0</v>
      </c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>
        <v>606816</v>
      </c>
      <c r="CF8" s="9">
        <v>606816</v>
      </c>
      <c r="CG8" s="9">
        <f t="shared" si="18"/>
        <v>100</v>
      </c>
      <c r="CH8" s="9">
        <v>9391507.7200000007</v>
      </c>
      <c r="CI8" s="9">
        <v>2670256.2400000002</v>
      </c>
      <c r="CJ8" s="9">
        <f t="shared" si="19"/>
        <v>28.432668317074011</v>
      </c>
      <c r="CK8" s="28">
        <v>150000</v>
      </c>
      <c r="CL8" s="28">
        <v>0</v>
      </c>
      <c r="CM8" s="28">
        <f t="shared" si="20"/>
        <v>0</v>
      </c>
      <c r="CN8" s="9"/>
      <c r="CO8" s="9"/>
      <c r="CP8" s="9"/>
      <c r="CQ8" s="9"/>
      <c r="CR8" s="9"/>
      <c r="CS8" s="9"/>
      <c r="CT8" s="9">
        <v>6784937.7000000002</v>
      </c>
      <c r="CU8" s="9">
        <v>0</v>
      </c>
      <c r="CV8" s="9">
        <f t="shared" si="22"/>
        <v>0</v>
      </c>
      <c r="CW8" s="9">
        <v>314510.24</v>
      </c>
      <c r="CX8" s="9">
        <v>314510.24</v>
      </c>
      <c r="CY8" s="9">
        <f t="shared" si="31"/>
        <v>100</v>
      </c>
      <c r="CZ8" s="9">
        <v>333260</v>
      </c>
      <c r="DA8" s="9">
        <v>0</v>
      </c>
      <c r="DB8" s="9">
        <f t="shared" si="23"/>
        <v>0</v>
      </c>
      <c r="DC8" s="9">
        <v>976017</v>
      </c>
      <c r="DD8" s="9">
        <v>0</v>
      </c>
      <c r="DE8" s="9">
        <f t="shared" si="32"/>
        <v>0</v>
      </c>
      <c r="DF8" s="9"/>
      <c r="DG8" s="9"/>
      <c r="DH8" s="9"/>
      <c r="DI8" s="9"/>
      <c r="DJ8" s="9"/>
      <c r="DK8" s="9"/>
      <c r="DL8" s="9">
        <v>1500000</v>
      </c>
      <c r="DM8" s="9">
        <v>0</v>
      </c>
      <c r="DN8" s="9">
        <v>0</v>
      </c>
      <c r="DO8" s="9"/>
      <c r="DP8" s="9"/>
      <c r="DQ8" s="9"/>
      <c r="DR8" s="9">
        <v>18025483.52</v>
      </c>
      <c r="DS8" s="9">
        <v>0</v>
      </c>
      <c r="DT8" s="9">
        <f t="shared" si="24"/>
        <v>0</v>
      </c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>
        <v>31221902.809999999</v>
      </c>
      <c r="EH8" s="9">
        <v>0</v>
      </c>
      <c r="EI8" s="9">
        <f t="shared" si="33"/>
        <v>0</v>
      </c>
      <c r="EJ8" s="9">
        <v>2447991</v>
      </c>
      <c r="EK8" s="9">
        <v>0</v>
      </c>
      <c r="EL8" s="9">
        <v>0</v>
      </c>
      <c r="EM8" s="9"/>
      <c r="EN8" s="9"/>
      <c r="EO8" s="9"/>
      <c r="EP8" s="9">
        <v>617234</v>
      </c>
      <c r="EQ8" s="9">
        <v>0</v>
      </c>
      <c r="ER8" s="9">
        <f t="shared" si="27"/>
        <v>0</v>
      </c>
      <c r="ES8" s="9"/>
      <c r="ET8" s="9"/>
      <c r="EU8" s="9"/>
      <c r="EV8" s="10">
        <f t="shared" si="28"/>
        <v>114574160.69000001</v>
      </c>
      <c r="EW8" s="10">
        <f t="shared" si="29"/>
        <v>9561042.1899999995</v>
      </c>
      <c r="EX8" s="10">
        <f t="shared" si="30"/>
        <v>8.3448502982003383</v>
      </c>
      <c r="EY8" s="4"/>
      <c r="EZ8" s="4"/>
    </row>
    <row r="9" spans="1:156" ht="15.75" x14ac:dyDescent="0.2">
      <c r="A9" s="12" t="s">
        <v>7</v>
      </c>
      <c r="B9" s="10"/>
      <c r="C9" s="10"/>
      <c r="D9" s="10">
        <f t="shared" si="0"/>
        <v>0</v>
      </c>
      <c r="E9" s="10"/>
      <c r="F9" s="10"/>
      <c r="G9" s="10">
        <f t="shared" si="1"/>
        <v>0</v>
      </c>
      <c r="H9" s="10"/>
      <c r="I9" s="10"/>
      <c r="J9" s="10"/>
      <c r="K9" s="10">
        <v>483492</v>
      </c>
      <c r="L9" s="10">
        <v>0</v>
      </c>
      <c r="M9" s="10">
        <f t="shared" si="2"/>
        <v>0</v>
      </c>
      <c r="N9" s="10">
        <v>10280808</v>
      </c>
      <c r="O9" s="10">
        <v>0</v>
      </c>
      <c r="P9" s="10">
        <f t="shared" si="3"/>
        <v>0</v>
      </c>
      <c r="Q9" s="10"/>
      <c r="R9" s="10"/>
      <c r="S9" s="10">
        <f t="shared" si="4"/>
        <v>0</v>
      </c>
      <c r="T9" s="10">
        <v>318333</v>
      </c>
      <c r="U9" s="10">
        <v>318333</v>
      </c>
      <c r="V9" s="10">
        <f t="shared" si="5"/>
        <v>100</v>
      </c>
      <c r="W9" s="10"/>
      <c r="X9" s="10"/>
      <c r="Y9" s="10">
        <f t="shared" si="6"/>
        <v>0</v>
      </c>
      <c r="Z9" s="10"/>
      <c r="AA9" s="10"/>
      <c r="AB9" s="10">
        <f t="shared" si="7"/>
        <v>0</v>
      </c>
      <c r="AC9" s="10">
        <v>1844022</v>
      </c>
      <c r="AD9" s="10">
        <v>1840978.49</v>
      </c>
      <c r="AE9" s="10">
        <f t="shared" si="8"/>
        <v>99.834952619871132</v>
      </c>
      <c r="AF9" s="10">
        <v>13775767.199999999</v>
      </c>
      <c r="AG9" s="10">
        <v>0</v>
      </c>
      <c r="AH9" s="10">
        <f t="shared" si="9"/>
        <v>0</v>
      </c>
      <c r="AI9" s="10"/>
      <c r="AJ9" s="10"/>
      <c r="AK9" s="10">
        <f t="shared" si="10"/>
        <v>0</v>
      </c>
      <c r="AL9" s="10"/>
      <c r="AM9" s="10"/>
      <c r="AN9" s="10">
        <f t="shared" si="11"/>
        <v>0</v>
      </c>
      <c r="AO9" s="10"/>
      <c r="AP9" s="10"/>
      <c r="AQ9" s="10">
        <f t="shared" si="12"/>
        <v>0</v>
      </c>
      <c r="AR9" s="10">
        <v>1258905</v>
      </c>
      <c r="AS9" s="10">
        <v>0</v>
      </c>
      <c r="AT9" s="10">
        <f t="shared" si="13"/>
        <v>0</v>
      </c>
      <c r="AU9" s="10"/>
      <c r="AV9" s="10"/>
      <c r="AW9" s="10">
        <f t="shared" si="14"/>
        <v>0</v>
      </c>
      <c r="AX9" s="10"/>
      <c r="AY9" s="10"/>
      <c r="AZ9" s="10">
        <f t="shared" si="15"/>
        <v>0</v>
      </c>
      <c r="BA9" s="20">
        <v>2821111</v>
      </c>
      <c r="BB9" s="20">
        <v>1410556.32</v>
      </c>
      <c r="BC9" s="10">
        <f t="shared" si="16"/>
        <v>50.000029066562789</v>
      </c>
      <c r="BD9" s="10"/>
      <c r="BE9" s="10"/>
      <c r="BF9" s="10"/>
      <c r="BG9" s="10"/>
      <c r="BH9" s="10"/>
      <c r="BI9" s="9"/>
      <c r="BJ9" s="9"/>
      <c r="BK9" s="9"/>
      <c r="BL9" s="9"/>
      <c r="BM9" s="9"/>
      <c r="BN9" s="9"/>
      <c r="BO9" s="9"/>
      <c r="BP9" s="9">
        <v>4275000</v>
      </c>
      <c r="BQ9" s="9">
        <v>560190.30000000005</v>
      </c>
      <c r="BR9" s="9">
        <f t="shared" si="17"/>
        <v>13.103866666666667</v>
      </c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>
        <v>756000</v>
      </c>
      <c r="CF9" s="9">
        <v>756000</v>
      </c>
      <c r="CG9" s="9">
        <f t="shared" si="18"/>
        <v>100</v>
      </c>
      <c r="CH9" s="9">
        <v>6708219.7999999998</v>
      </c>
      <c r="CI9" s="9">
        <v>334302.33</v>
      </c>
      <c r="CJ9" s="9">
        <f t="shared" si="19"/>
        <v>4.9834731115995936</v>
      </c>
      <c r="CK9" s="28"/>
      <c r="CL9" s="28"/>
      <c r="CM9" s="28"/>
      <c r="CN9" s="9"/>
      <c r="CO9" s="9"/>
      <c r="CP9" s="9"/>
      <c r="CQ9" s="9"/>
      <c r="CR9" s="9"/>
      <c r="CS9" s="9"/>
      <c r="CT9" s="9">
        <v>3794089.44</v>
      </c>
      <c r="CU9" s="9">
        <v>0</v>
      </c>
      <c r="CV9" s="9">
        <f t="shared" si="22"/>
        <v>0</v>
      </c>
      <c r="CW9" s="9"/>
      <c r="CX9" s="9"/>
      <c r="CY9" s="9"/>
      <c r="CZ9" s="9">
        <v>333260</v>
      </c>
      <c r="DA9" s="9">
        <v>0</v>
      </c>
      <c r="DB9" s="9">
        <f t="shared" si="23"/>
        <v>0</v>
      </c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>
        <v>1523778.5</v>
      </c>
      <c r="DS9" s="9">
        <v>1523778.5</v>
      </c>
      <c r="DT9" s="9">
        <f t="shared" si="24"/>
        <v>100</v>
      </c>
      <c r="DU9" s="9"/>
      <c r="DV9" s="9"/>
      <c r="DW9" s="9"/>
      <c r="DX9" s="9">
        <v>300000</v>
      </c>
      <c r="DY9" s="9">
        <v>0</v>
      </c>
      <c r="DZ9" s="9">
        <f t="shared" si="25"/>
        <v>0</v>
      </c>
      <c r="EA9" s="9"/>
      <c r="EB9" s="9"/>
      <c r="EC9" s="9"/>
      <c r="ED9" s="9"/>
      <c r="EE9" s="9"/>
      <c r="EF9" s="9"/>
      <c r="EG9" s="9">
        <v>3492063.08</v>
      </c>
      <c r="EH9" s="9">
        <v>0</v>
      </c>
      <c r="EI9" s="9">
        <f t="shared" si="33"/>
        <v>0</v>
      </c>
      <c r="EJ9" s="9"/>
      <c r="EK9" s="9"/>
      <c r="EL9" s="9"/>
      <c r="EM9" s="9">
        <v>360000</v>
      </c>
      <c r="EN9" s="9">
        <v>0</v>
      </c>
      <c r="EO9" s="9"/>
      <c r="EP9" s="9">
        <v>1282000</v>
      </c>
      <c r="EQ9" s="9">
        <v>0</v>
      </c>
      <c r="ER9" s="9">
        <f t="shared" si="27"/>
        <v>0</v>
      </c>
      <c r="ES9" s="9"/>
      <c r="ET9" s="9"/>
      <c r="EU9" s="9"/>
      <c r="EV9" s="10">
        <f t="shared" si="28"/>
        <v>53606849.019999996</v>
      </c>
      <c r="EW9" s="10">
        <f t="shared" si="29"/>
        <v>6744138.9400000004</v>
      </c>
      <c r="EX9" s="10">
        <f t="shared" si="30"/>
        <v>12.580741198729761</v>
      </c>
      <c r="EY9" s="4"/>
      <c r="EZ9" s="4"/>
    </row>
    <row r="10" spans="1:156" ht="15.75" x14ac:dyDescent="0.2">
      <c r="A10" s="12" t="s">
        <v>8</v>
      </c>
      <c r="B10" s="10"/>
      <c r="C10" s="10"/>
      <c r="D10" s="10">
        <f t="shared" si="0"/>
        <v>0</v>
      </c>
      <c r="E10" s="10"/>
      <c r="F10" s="10"/>
      <c r="G10" s="10">
        <f t="shared" si="1"/>
        <v>0</v>
      </c>
      <c r="H10" s="10"/>
      <c r="I10" s="10"/>
      <c r="J10" s="10"/>
      <c r="K10" s="10">
        <v>2113983</v>
      </c>
      <c r="L10" s="10">
        <v>2069731</v>
      </c>
      <c r="M10" s="10">
        <f t="shared" si="2"/>
        <v>97.906700290399684</v>
      </c>
      <c r="N10" s="10">
        <v>6000000</v>
      </c>
      <c r="O10" s="10">
        <v>0</v>
      </c>
      <c r="P10" s="10">
        <f t="shared" si="3"/>
        <v>0</v>
      </c>
      <c r="Q10" s="10"/>
      <c r="R10" s="10"/>
      <c r="S10" s="10">
        <f t="shared" si="4"/>
        <v>0</v>
      </c>
      <c r="T10" s="10"/>
      <c r="U10" s="10"/>
      <c r="V10" s="10">
        <f t="shared" si="5"/>
        <v>0</v>
      </c>
      <c r="W10" s="10"/>
      <c r="X10" s="10"/>
      <c r="Y10" s="10">
        <f t="shared" si="6"/>
        <v>0</v>
      </c>
      <c r="Z10" s="10"/>
      <c r="AA10" s="10"/>
      <c r="AB10" s="10">
        <f t="shared" si="7"/>
        <v>0</v>
      </c>
      <c r="AC10" s="10">
        <v>3995376</v>
      </c>
      <c r="AD10" s="10">
        <v>1840976.16</v>
      </c>
      <c r="AE10" s="10">
        <f t="shared" si="8"/>
        <v>46.077669786272928</v>
      </c>
      <c r="AF10" s="10"/>
      <c r="AG10" s="10"/>
      <c r="AH10" s="10">
        <f t="shared" si="9"/>
        <v>0</v>
      </c>
      <c r="AI10" s="10"/>
      <c r="AJ10" s="10"/>
      <c r="AK10" s="10">
        <f t="shared" si="10"/>
        <v>0</v>
      </c>
      <c r="AL10" s="10"/>
      <c r="AM10" s="10"/>
      <c r="AN10" s="10">
        <f t="shared" si="11"/>
        <v>0</v>
      </c>
      <c r="AO10" s="10"/>
      <c r="AP10" s="10"/>
      <c r="AQ10" s="10">
        <f t="shared" si="12"/>
        <v>0</v>
      </c>
      <c r="AR10" s="10">
        <v>21520991</v>
      </c>
      <c r="AS10" s="10">
        <v>5041807.6399999997</v>
      </c>
      <c r="AT10" s="10">
        <f t="shared" si="13"/>
        <v>23.427395327659397</v>
      </c>
      <c r="AU10" s="10">
        <v>323553399.60000002</v>
      </c>
      <c r="AV10" s="10">
        <v>14558866</v>
      </c>
      <c r="AW10" s="10">
        <f t="shared" si="14"/>
        <v>4.4996795020539784</v>
      </c>
      <c r="AX10" s="10"/>
      <c r="AY10" s="10"/>
      <c r="AZ10" s="10">
        <f t="shared" si="15"/>
        <v>0</v>
      </c>
      <c r="BA10" s="20">
        <v>36603383</v>
      </c>
      <c r="BB10" s="20">
        <v>19078894</v>
      </c>
      <c r="BC10" s="10">
        <f t="shared" si="16"/>
        <v>52.123307837420384</v>
      </c>
      <c r="BD10" s="10"/>
      <c r="BE10" s="10"/>
      <c r="BF10" s="10"/>
      <c r="BG10" s="10"/>
      <c r="BH10" s="10"/>
      <c r="BI10" s="9"/>
      <c r="BJ10" s="9"/>
      <c r="BK10" s="9"/>
      <c r="BL10" s="9"/>
      <c r="BM10" s="9">
        <v>3515000</v>
      </c>
      <c r="BN10" s="9">
        <v>0</v>
      </c>
      <c r="BO10" s="9">
        <v>0</v>
      </c>
      <c r="BP10" s="9">
        <v>5225000</v>
      </c>
      <c r="BQ10" s="9">
        <v>1024993</v>
      </c>
      <c r="BR10" s="9">
        <f t="shared" si="17"/>
        <v>19.617090909090908</v>
      </c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>
        <v>7650720</v>
      </c>
      <c r="CF10" s="9">
        <v>0</v>
      </c>
      <c r="CG10" s="9">
        <f t="shared" si="18"/>
        <v>0</v>
      </c>
      <c r="CH10" s="9">
        <v>30857811.079999998</v>
      </c>
      <c r="CI10" s="9">
        <v>8276237.1799999997</v>
      </c>
      <c r="CJ10" s="9">
        <f t="shared" si="19"/>
        <v>26.820558200137896</v>
      </c>
      <c r="CK10" s="28">
        <v>325000</v>
      </c>
      <c r="CL10" s="28">
        <v>0</v>
      </c>
      <c r="CM10" s="28">
        <f t="shared" si="20"/>
        <v>0</v>
      </c>
      <c r="CN10" s="9">
        <v>128346</v>
      </c>
      <c r="CO10" s="9">
        <v>0</v>
      </c>
      <c r="CP10" s="9">
        <f t="shared" si="21"/>
        <v>0</v>
      </c>
      <c r="CQ10" s="9"/>
      <c r="CR10" s="9"/>
      <c r="CS10" s="9"/>
      <c r="CT10" s="9">
        <v>8777708.0700000003</v>
      </c>
      <c r="CU10" s="9">
        <v>0</v>
      </c>
      <c r="CV10" s="9">
        <f t="shared" si="22"/>
        <v>0</v>
      </c>
      <c r="CW10" s="9">
        <v>629020.48</v>
      </c>
      <c r="CX10" s="9">
        <v>629020.48</v>
      </c>
      <c r="CY10" s="9">
        <f t="shared" si="31"/>
        <v>100</v>
      </c>
      <c r="CZ10" s="9"/>
      <c r="DA10" s="9">
        <v>0</v>
      </c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>
        <v>2000000</v>
      </c>
      <c r="DM10" s="9">
        <v>0</v>
      </c>
      <c r="DN10" s="9">
        <v>0</v>
      </c>
      <c r="DO10" s="9"/>
      <c r="DP10" s="9"/>
      <c r="DQ10" s="9"/>
      <c r="DR10" s="9">
        <v>1523778.5</v>
      </c>
      <c r="DS10" s="9">
        <v>0</v>
      </c>
      <c r="DT10" s="9">
        <f t="shared" si="24"/>
        <v>0</v>
      </c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>
        <v>11160702.050000001</v>
      </c>
      <c r="EH10" s="9">
        <v>0</v>
      </c>
      <c r="EI10" s="9">
        <f t="shared" si="33"/>
        <v>0</v>
      </c>
      <c r="EJ10" s="9"/>
      <c r="EK10" s="9"/>
      <c r="EL10" s="9"/>
      <c r="EM10" s="9">
        <v>1750000</v>
      </c>
      <c r="EN10" s="9">
        <v>0</v>
      </c>
      <c r="EO10" s="9"/>
      <c r="EP10" s="9">
        <v>2230000</v>
      </c>
      <c r="EQ10" s="9">
        <v>0</v>
      </c>
      <c r="ER10" s="9">
        <f t="shared" si="27"/>
        <v>0</v>
      </c>
      <c r="ES10" s="9"/>
      <c r="ET10" s="9"/>
      <c r="EU10" s="9"/>
      <c r="EV10" s="10">
        <f t="shared" si="28"/>
        <v>469560218.78000003</v>
      </c>
      <c r="EW10" s="10">
        <f t="shared" si="29"/>
        <v>52520525.459999993</v>
      </c>
      <c r="EX10" s="10">
        <f t="shared" si="30"/>
        <v>11.18504578527916</v>
      </c>
      <c r="EY10" s="4"/>
      <c r="EZ10" s="4"/>
    </row>
    <row r="11" spans="1:156" ht="15.75" x14ac:dyDescent="0.2">
      <c r="A11" s="12" t="s">
        <v>28</v>
      </c>
      <c r="B11" s="10"/>
      <c r="C11" s="10"/>
      <c r="D11" s="10">
        <f t="shared" si="0"/>
        <v>0</v>
      </c>
      <c r="E11" s="10"/>
      <c r="F11" s="10"/>
      <c r="G11" s="10">
        <f t="shared" si="1"/>
        <v>0</v>
      </c>
      <c r="H11" s="10"/>
      <c r="I11" s="10"/>
      <c r="J11" s="10"/>
      <c r="K11" s="10">
        <v>1918834</v>
      </c>
      <c r="L11" s="10">
        <v>0</v>
      </c>
      <c r="M11" s="10">
        <f t="shared" si="2"/>
        <v>0</v>
      </c>
      <c r="N11" s="10">
        <v>101320791</v>
      </c>
      <c r="O11" s="10">
        <v>13011020.449999999</v>
      </c>
      <c r="P11" s="10">
        <f t="shared" si="3"/>
        <v>12.841412232954241</v>
      </c>
      <c r="Q11" s="10"/>
      <c r="R11" s="10"/>
      <c r="S11" s="10">
        <f t="shared" si="4"/>
        <v>0</v>
      </c>
      <c r="T11" s="10"/>
      <c r="U11" s="10"/>
      <c r="V11" s="10">
        <f t="shared" si="5"/>
        <v>0</v>
      </c>
      <c r="W11" s="10"/>
      <c r="X11" s="10"/>
      <c r="Y11" s="10">
        <f t="shared" si="6"/>
        <v>0</v>
      </c>
      <c r="Z11" s="10"/>
      <c r="AA11" s="10"/>
      <c r="AB11" s="10">
        <f t="shared" si="7"/>
        <v>0</v>
      </c>
      <c r="AC11" s="10">
        <v>3380707</v>
      </c>
      <c r="AD11" s="10">
        <v>265500</v>
      </c>
      <c r="AE11" s="10">
        <f t="shared" si="8"/>
        <v>7.8533868803182294</v>
      </c>
      <c r="AF11" s="10"/>
      <c r="AG11" s="10"/>
      <c r="AH11" s="10">
        <f t="shared" si="9"/>
        <v>0</v>
      </c>
      <c r="AI11" s="10"/>
      <c r="AJ11" s="10"/>
      <c r="AK11" s="10">
        <f t="shared" si="10"/>
        <v>0</v>
      </c>
      <c r="AL11" s="10"/>
      <c r="AM11" s="10"/>
      <c r="AN11" s="10">
        <f t="shared" si="11"/>
        <v>0</v>
      </c>
      <c r="AO11" s="10">
        <v>3200000</v>
      </c>
      <c r="AP11" s="10">
        <v>3168000</v>
      </c>
      <c r="AQ11" s="10">
        <f t="shared" si="12"/>
        <v>99</v>
      </c>
      <c r="AR11" s="10">
        <v>764706</v>
      </c>
      <c r="AS11" s="10">
        <v>0</v>
      </c>
      <c r="AT11" s="10">
        <f t="shared" si="13"/>
        <v>0</v>
      </c>
      <c r="AU11" s="10">
        <v>32381000</v>
      </c>
      <c r="AV11" s="10">
        <v>24881000</v>
      </c>
      <c r="AW11" s="10">
        <f t="shared" si="14"/>
        <v>76.838269355486247</v>
      </c>
      <c r="AX11" s="10"/>
      <c r="AY11" s="10"/>
      <c r="AZ11" s="10">
        <f t="shared" si="15"/>
        <v>0</v>
      </c>
      <c r="BA11" s="20">
        <v>23724715</v>
      </c>
      <c r="BB11" s="20">
        <v>12362000</v>
      </c>
      <c r="BC11" s="10">
        <f t="shared" si="16"/>
        <v>52.106000008851524</v>
      </c>
      <c r="BD11" s="10"/>
      <c r="BE11" s="10"/>
      <c r="BF11" s="10"/>
      <c r="BG11" s="10"/>
      <c r="BH11" s="10"/>
      <c r="BI11" s="9"/>
      <c r="BJ11" s="9"/>
      <c r="BK11" s="9"/>
      <c r="BL11" s="9"/>
      <c r="BM11" s="9"/>
      <c r="BN11" s="9"/>
      <c r="BO11" s="9"/>
      <c r="BP11" s="9">
        <v>14493463</v>
      </c>
      <c r="BQ11" s="9">
        <v>466379.48</v>
      </c>
      <c r="BR11" s="9">
        <f t="shared" si="17"/>
        <v>3.2178609073621676</v>
      </c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>
        <v>916776</v>
      </c>
      <c r="CF11" s="9">
        <v>916776</v>
      </c>
      <c r="CG11" s="9">
        <f t="shared" si="18"/>
        <v>100</v>
      </c>
      <c r="CH11" s="9">
        <v>15416439.59</v>
      </c>
      <c r="CI11" s="9">
        <v>893511.05</v>
      </c>
      <c r="CJ11" s="9">
        <f t="shared" si="19"/>
        <v>5.7958327198945687</v>
      </c>
      <c r="CK11" s="28">
        <v>300000</v>
      </c>
      <c r="CL11" s="28">
        <v>0</v>
      </c>
      <c r="CM11" s="28">
        <f t="shared" si="20"/>
        <v>0</v>
      </c>
      <c r="CN11" s="9">
        <v>256692</v>
      </c>
      <c r="CO11" s="9">
        <v>62842.5</v>
      </c>
      <c r="CP11" s="9">
        <f t="shared" si="21"/>
        <v>24.48167453601982</v>
      </c>
      <c r="CQ11" s="9"/>
      <c r="CR11" s="9"/>
      <c r="CS11" s="9"/>
      <c r="CT11" s="9">
        <v>7842649</v>
      </c>
      <c r="CU11" s="9">
        <v>0</v>
      </c>
      <c r="CV11" s="9">
        <f t="shared" si="22"/>
        <v>0</v>
      </c>
      <c r="CW11" s="9">
        <v>1452521.35</v>
      </c>
      <c r="CX11" s="9">
        <v>1452521.35</v>
      </c>
      <c r="CY11" s="9">
        <f t="shared" si="31"/>
        <v>100</v>
      </c>
      <c r="CZ11" s="9">
        <v>333260</v>
      </c>
      <c r="DA11" s="9">
        <v>0</v>
      </c>
      <c r="DB11" s="9">
        <f t="shared" si="23"/>
        <v>0</v>
      </c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>
        <v>3337507.1</v>
      </c>
      <c r="DS11" s="9">
        <v>0</v>
      </c>
      <c r="DT11" s="9">
        <f t="shared" si="24"/>
        <v>0</v>
      </c>
      <c r="DU11" s="9">
        <v>5000</v>
      </c>
      <c r="DV11" s="9">
        <v>0</v>
      </c>
      <c r="DW11" s="9">
        <v>0</v>
      </c>
      <c r="DX11" s="9"/>
      <c r="DY11" s="9"/>
      <c r="DZ11" s="9"/>
      <c r="EA11" s="9"/>
      <c r="EB11" s="9"/>
      <c r="EC11" s="9"/>
      <c r="ED11" s="9"/>
      <c r="EE11" s="9"/>
      <c r="EF11" s="9"/>
      <c r="EG11" s="9">
        <v>28911437.100000001</v>
      </c>
      <c r="EH11" s="9">
        <v>0</v>
      </c>
      <c r="EI11" s="9">
        <f t="shared" si="33"/>
        <v>0</v>
      </c>
      <c r="EJ11" s="9"/>
      <c r="EK11" s="9"/>
      <c r="EL11" s="9"/>
      <c r="EM11" s="9">
        <v>200000</v>
      </c>
      <c r="EN11" s="9">
        <v>0</v>
      </c>
      <c r="EO11" s="9"/>
      <c r="EP11" s="9">
        <v>1925215</v>
      </c>
      <c r="EQ11" s="9">
        <v>66123.73</v>
      </c>
      <c r="ER11" s="9">
        <f t="shared" si="27"/>
        <v>3.4346153546487015</v>
      </c>
      <c r="ES11" s="9"/>
      <c r="ET11" s="9"/>
      <c r="EU11" s="9"/>
      <c r="EV11" s="10">
        <f t="shared" si="28"/>
        <v>242081713.13999999</v>
      </c>
      <c r="EW11" s="10">
        <f t="shared" si="29"/>
        <v>57545674.559999995</v>
      </c>
      <c r="EX11" s="10">
        <f t="shared" si="30"/>
        <v>23.771177844697565</v>
      </c>
      <c r="EY11" s="4"/>
      <c r="EZ11" s="4"/>
    </row>
    <row r="12" spans="1:156" ht="15.75" x14ac:dyDescent="0.2">
      <c r="A12" s="12" t="s">
        <v>9</v>
      </c>
      <c r="B12" s="10"/>
      <c r="C12" s="10"/>
      <c r="D12" s="10">
        <f t="shared" si="0"/>
        <v>0</v>
      </c>
      <c r="E12" s="10"/>
      <c r="F12" s="10"/>
      <c r="G12" s="10">
        <f t="shared" si="1"/>
        <v>0</v>
      </c>
      <c r="H12" s="10"/>
      <c r="I12" s="10"/>
      <c r="J12" s="10"/>
      <c r="K12" s="10">
        <v>292325</v>
      </c>
      <c r="L12" s="10">
        <v>0</v>
      </c>
      <c r="M12" s="10">
        <f t="shared" si="2"/>
        <v>0</v>
      </c>
      <c r="N12" s="10">
        <v>101597456</v>
      </c>
      <c r="O12" s="10">
        <v>5690747.1799999997</v>
      </c>
      <c r="P12" s="10">
        <f t="shared" si="3"/>
        <v>5.601269366429805</v>
      </c>
      <c r="Q12" s="10"/>
      <c r="R12" s="10"/>
      <c r="S12" s="10">
        <f t="shared" si="4"/>
        <v>0</v>
      </c>
      <c r="T12" s="10">
        <v>318333</v>
      </c>
      <c r="U12" s="10">
        <v>318333</v>
      </c>
      <c r="V12" s="10">
        <f t="shared" si="5"/>
        <v>100</v>
      </c>
      <c r="W12" s="10"/>
      <c r="X12" s="10"/>
      <c r="Y12" s="10">
        <f t="shared" si="6"/>
        <v>0</v>
      </c>
      <c r="Z12" s="10"/>
      <c r="AA12" s="10"/>
      <c r="AB12" s="10">
        <f t="shared" si="7"/>
        <v>0</v>
      </c>
      <c r="AC12" s="10">
        <v>2151359</v>
      </c>
      <c r="AD12" s="10">
        <v>0</v>
      </c>
      <c r="AE12" s="10">
        <f t="shared" si="8"/>
        <v>0</v>
      </c>
      <c r="AF12" s="10"/>
      <c r="AG12" s="10"/>
      <c r="AH12" s="10">
        <f t="shared" si="9"/>
        <v>0</v>
      </c>
      <c r="AI12" s="10"/>
      <c r="AJ12" s="10"/>
      <c r="AK12" s="10">
        <f t="shared" si="10"/>
        <v>0</v>
      </c>
      <c r="AL12" s="10"/>
      <c r="AM12" s="10"/>
      <c r="AN12" s="10">
        <f t="shared" si="11"/>
        <v>0</v>
      </c>
      <c r="AO12" s="10"/>
      <c r="AP12" s="10"/>
      <c r="AQ12" s="10">
        <f t="shared" si="12"/>
        <v>0</v>
      </c>
      <c r="AR12" s="10">
        <v>149724484</v>
      </c>
      <c r="AS12" s="10">
        <v>22244600.850000001</v>
      </c>
      <c r="AT12" s="10">
        <f t="shared" si="13"/>
        <v>14.857022883445037</v>
      </c>
      <c r="AU12" s="10">
        <v>7500000</v>
      </c>
      <c r="AV12" s="10">
        <v>0</v>
      </c>
      <c r="AW12" s="10">
        <f t="shared" si="14"/>
        <v>0</v>
      </c>
      <c r="AX12" s="10"/>
      <c r="AY12" s="10"/>
      <c r="AZ12" s="10">
        <f t="shared" si="15"/>
        <v>0</v>
      </c>
      <c r="BA12" s="20">
        <v>2384169</v>
      </c>
      <c r="BB12" s="20">
        <v>1272085.25</v>
      </c>
      <c r="BC12" s="10">
        <f t="shared" si="16"/>
        <v>53.35549828892163</v>
      </c>
      <c r="BD12" s="10"/>
      <c r="BE12" s="10"/>
      <c r="BF12" s="10"/>
      <c r="BG12" s="10"/>
      <c r="BH12" s="10"/>
      <c r="BI12" s="9"/>
      <c r="BJ12" s="9"/>
      <c r="BK12" s="9"/>
      <c r="BL12" s="9"/>
      <c r="BM12" s="9"/>
      <c r="BN12" s="9"/>
      <c r="BO12" s="9"/>
      <c r="BP12" s="9">
        <v>4275000</v>
      </c>
      <c r="BQ12" s="9">
        <v>0</v>
      </c>
      <c r="BR12" s="9">
        <f t="shared" si="17"/>
        <v>0</v>
      </c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>
        <v>573804</v>
      </c>
      <c r="CF12" s="9">
        <v>573804</v>
      </c>
      <c r="CG12" s="9">
        <f t="shared" si="18"/>
        <v>100</v>
      </c>
      <c r="CH12" s="9">
        <v>5366575.84</v>
      </c>
      <c r="CI12" s="9">
        <v>1839198.66</v>
      </c>
      <c r="CJ12" s="9">
        <f t="shared" si="19"/>
        <v>34.271362500674172</v>
      </c>
      <c r="CK12" s="28"/>
      <c r="CL12" s="28"/>
      <c r="CM12" s="28"/>
      <c r="CN12" s="9"/>
      <c r="CO12" s="9"/>
      <c r="CP12" s="9"/>
      <c r="CQ12" s="9"/>
      <c r="CR12" s="9"/>
      <c r="CS12" s="9"/>
      <c r="CT12" s="9">
        <v>4469050.67</v>
      </c>
      <c r="CU12" s="9">
        <v>0</v>
      </c>
      <c r="CV12" s="9">
        <f t="shared" si="22"/>
        <v>0</v>
      </c>
      <c r="CW12" s="9"/>
      <c r="CX12" s="9"/>
      <c r="CY12" s="9"/>
      <c r="CZ12" s="9">
        <v>333260</v>
      </c>
      <c r="DA12" s="9">
        <v>0</v>
      </c>
      <c r="DB12" s="9">
        <f t="shared" si="23"/>
        <v>0</v>
      </c>
      <c r="DC12" s="9">
        <v>976017</v>
      </c>
      <c r="DD12" s="9">
        <v>0</v>
      </c>
      <c r="DE12" s="9">
        <f t="shared" si="32"/>
        <v>0</v>
      </c>
      <c r="DF12" s="9"/>
      <c r="DG12" s="9"/>
      <c r="DH12" s="9"/>
      <c r="DI12" s="9">
        <v>3800000</v>
      </c>
      <c r="DJ12" s="9">
        <v>0</v>
      </c>
      <c r="DK12" s="9">
        <f t="shared" ref="DK12" si="37">DJ12/DI12*100</f>
        <v>0</v>
      </c>
      <c r="DL12" s="9"/>
      <c r="DM12" s="9"/>
      <c r="DN12" s="9"/>
      <c r="DO12" s="9"/>
      <c r="DP12" s="9"/>
      <c r="DQ12" s="9"/>
      <c r="DR12" s="9">
        <v>3050454.18</v>
      </c>
      <c r="DS12" s="9">
        <v>3050454.18</v>
      </c>
      <c r="DT12" s="9">
        <f t="shared" si="24"/>
        <v>100</v>
      </c>
      <c r="DU12" s="9"/>
      <c r="DV12" s="9"/>
      <c r="DW12" s="9"/>
      <c r="DX12" s="9">
        <v>210000</v>
      </c>
      <c r="DY12" s="9">
        <v>0</v>
      </c>
      <c r="DZ12" s="9">
        <f t="shared" si="25"/>
        <v>0</v>
      </c>
      <c r="EA12" s="9"/>
      <c r="EB12" s="9"/>
      <c r="EC12" s="9"/>
      <c r="ED12" s="9"/>
      <c r="EE12" s="9"/>
      <c r="EF12" s="9"/>
      <c r="EG12" s="9"/>
      <c r="EH12" s="9"/>
      <c r="EI12" s="9"/>
      <c r="EJ12" s="9">
        <v>3229371</v>
      </c>
      <c r="EK12" s="9">
        <v>0</v>
      </c>
      <c r="EL12" s="9">
        <v>0</v>
      </c>
      <c r="EM12" s="9">
        <v>920800</v>
      </c>
      <c r="EN12" s="9">
        <v>0</v>
      </c>
      <c r="EO12" s="9"/>
      <c r="EP12" s="9">
        <v>79200</v>
      </c>
      <c r="EQ12" s="9">
        <v>0</v>
      </c>
      <c r="ER12" s="9">
        <f t="shared" si="27"/>
        <v>0</v>
      </c>
      <c r="ES12" s="9"/>
      <c r="ET12" s="9"/>
      <c r="EU12" s="9"/>
      <c r="EV12" s="10">
        <f t="shared" si="28"/>
        <v>291251658.69</v>
      </c>
      <c r="EW12" s="10">
        <f t="shared" si="29"/>
        <v>34989223.120000005</v>
      </c>
      <c r="EX12" s="10">
        <f t="shared" si="30"/>
        <v>12.013398748482851</v>
      </c>
      <c r="EY12" s="4"/>
      <c r="EZ12" s="4"/>
    </row>
    <row r="13" spans="1:156" ht="15.75" x14ac:dyDescent="0.2">
      <c r="A13" s="12" t="s">
        <v>10</v>
      </c>
      <c r="B13" s="10"/>
      <c r="C13" s="10"/>
      <c r="D13" s="10">
        <f t="shared" si="0"/>
        <v>0</v>
      </c>
      <c r="E13" s="10"/>
      <c r="F13" s="10"/>
      <c r="G13" s="10">
        <f t="shared" si="1"/>
        <v>0</v>
      </c>
      <c r="H13" s="10"/>
      <c r="I13" s="10"/>
      <c r="J13" s="10"/>
      <c r="K13" s="10">
        <v>1655184</v>
      </c>
      <c r="L13" s="10">
        <v>0</v>
      </c>
      <c r="M13" s="10">
        <f t="shared" si="2"/>
        <v>0</v>
      </c>
      <c r="N13" s="10">
        <v>69947340</v>
      </c>
      <c r="O13" s="10">
        <v>2127261.5699999998</v>
      </c>
      <c r="P13" s="10">
        <f t="shared" si="3"/>
        <v>3.0412329761217509</v>
      </c>
      <c r="Q13" s="10">
        <v>995545</v>
      </c>
      <c r="R13" s="10">
        <v>0</v>
      </c>
      <c r="S13" s="10">
        <f t="shared" si="4"/>
        <v>0</v>
      </c>
      <c r="T13" s="10"/>
      <c r="U13" s="10"/>
      <c r="V13" s="10">
        <f t="shared" si="5"/>
        <v>0</v>
      </c>
      <c r="W13" s="10"/>
      <c r="X13" s="10"/>
      <c r="Y13" s="10">
        <f t="shared" si="6"/>
        <v>0</v>
      </c>
      <c r="Z13" s="10"/>
      <c r="AA13" s="10"/>
      <c r="AB13" s="10">
        <f t="shared" si="7"/>
        <v>0</v>
      </c>
      <c r="AC13" s="10">
        <v>1536685</v>
      </c>
      <c r="AD13" s="10">
        <v>1111706.26</v>
      </c>
      <c r="AE13" s="10">
        <f t="shared" si="8"/>
        <v>72.344446649768827</v>
      </c>
      <c r="AF13" s="10"/>
      <c r="AG13" s="10"/>
      <c r="AH13" s="10">
        <f t="shared" si="9"/>
        <v>0</v>
      </c>
      <c r="AI13" s="10"/>
      <c r="AJ13" s="10"/>
      <c r="AK13" s="10">
        <f t="shared" si="10"/>
        <v>0</v>
      </c>
      <c r="AL13" s="10"/>
      <c r="AM13" s="10"/>
      <c r="AN13" s="10">
        <f t="shared" si="11"/>
        <v>0</v>
      </c>
      <c r="AO13" s="10"/>
      <c r="AP13" s="10"/>
      <c r="AQ13" s="10">
        <f t="shared" si="12"/>
        <v>0</v>
      </c>
      <c r="AR13" s="10">
        <v>2651027</v>
      </c>
      <c r="AS13" s="10">
        <v>522999.64</v>
      </c>
      <c r="AT13" s="10">
        <f t="shared" si="13"/>
        <v>19.728189867549446</v>
      </c>
      <c r="AU13" s="10">
        <v>16916014.800000001</v>
      </c>
      <c r="AV13" s="10">
        <v>7527000</v>
      </c>
      <c r="AW13" s="10">
        <f t="shared" si="14"/>
        <v>44.496295900616026</v>
      </c>
      <c r="AX13" s="10"/>
      <c r="AY13" s="10"/>
      <c r="AZ13" s="10">
        <f t="shared" si="15"/>
        <v>0</v>
      </c>
      <c r="BA13" s="20">
        <v>18521721</v>
      </c>
      <c r="BB13" s="20">
        <v>10217875</v>
      </c>
      <c r="BC13" s="10">
        <f t="shared" si="16"/>
        <v>55.166984752658784</v>
      </c>
      <c r="BD13" s="10"/>
      <c r="BE13" s="10"/>
      <c r="BF13" s="10"/>
      <c r="BG13" s="10"/>
      <c r="BH13" s="10"/>
      <c r="BI13" s="9"/>
      <c r="BJ13" s="9"/>
      <c r="BK13" s="9"/>
      <c r="BL13" s="9"/>
      <c r="BM13" s="9"/>
      <c r="BN13" s="9"/>
      <c r="BO13" s="9"/>
      <c r="BP13" s="9">
        <v>4275000</v>
      </c>
      <c r="BQ13" s="9">
        <v>1790989.24</v>
      </c>
      <c r="BR13" s="9">
        <f t="shared" si="17"/>
        <v>41.894485146198832</v>
      </c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>
        <v>4697280</v>
      </c>
      <c r="CF13" s="9">
        <v>4697280</v>
      </c>
      <c r="CG13" s="9">
        <f t="shared" si="18"/>
        <v>100</v>
      </c>
      <c r="CH13" s="9">
        <v>26832879.199999999</v>
      </c>
      <c r="CI13" s="9">
        <v>2998433.74</v>
      </c>
      <c r="CJ13" s="9">
        <f t="shared" si="19"/>
        <v>11.174476349150039</v>
      </c>
      <c r="CK13" s="28">
        <v>400000</v>
      </c>
      <c r="CL13" s="28">
        <v>0</v>
      </c>
      <c r="CM13" s="28">
        <f t="shared" si="20"/>
        <v>0</v>
      </c>
      <c r="CN13" s="9">
        <v>256692</v>
      </c>
      <c r="CO13" s="9">
        <v>0</v>
      </c>
      <c r="CP13" s="9">
        <f t="shared" si="21"/>
        <v>0</v>
      </c>
      <c r="CQ13" s="9"/>
      <c r="CR13" s="9"/>
      <c r="CS13" s="9"/>
      <c r="CT13" s="9">
        <v>4106614.47</v>
      </c>
      <c r="CU13" s="9">
        <v>0</v>
      </c>
      <c r="CV13" s="9">
        <f t="shared" si="22"/>
        <v>0</v>
      </c>
      <c r="CW13" s="9">
        <v>471765.36</v>
      </c>
      <c r="CX13" s="9">
        <v>471765.36</v>
      </c>
      <c r="CY13" s="9">
        <f t="shared" si="31"/>
        <v>100</v>
      </c>
      <c r="CZ13" s="9">
        <v>333260</v>
      </c>
      <c r="DA13" s="9">
        <v>0</v>
      </c>
      <c r="DB13" s="9">
        <f t="shared" si="23"/>
        <v>0</v>
      </c>
      <c r="DC13" s="9">
        <v>977427</v>
      </c>
      <c r="DD13" s="9">
        <v>0</v>
      </c>
      <c r="DE13" s="9">
        <f t="shared" si="32"/>
        <v>0</v>
      </c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>
        <v>5912925.6900000004</v>
      </c>
      <c r="DS13" s="9">
        <v>0</v>
      </c>
      <c r="DT13" s="9">
        <f t="shared" si="24"/>
        <v>0</v>
      </c>
      <c r="DU13" s="9"/>
      <c r="DV13" s="9"/>
      <c r="DW13" s="9"/>
      <c r="DX13" s="9">
        <v>200000</v>
      </c>
      <c r="DY13" s="9">
        <v>0</v>
      </c>
      <c r="DZ13" s="9">
        <f t="shared" si="25"/>
        <v>0</v>
      </c>
      <c r="EA13" s="9"/>
      <c r="EB13" s="9"/>
      <c r="EC13" s="9"/>
      <c r="ED13" s="9"/>
      <c r="EE13" s="9"/>
      <c r="EF13" s="9"/>
      <c r="EG13" s="9">
        <v>18681082.809999999</v>
      </c>
      <c r="EH13" s="9">
        <v>0</v>
      </c>
      <c r="EI13" s="9">
        <f t="shared" si="33"/>
        <v>0</v>
      </c>
      <c r="EJ13" s="9"/>
      <c r="EK13" s="9"/>
      <c r="EL13" s="9"/>
      <c r="EM13" s="9">
        <v>1263770</v>
      </c>
      <c r="EN13" s="9">
        <v>0</v>
      </c>
      <c r="EO13" s="9">
        <f t="shared" ref="EO13:EO17" si="38">EN13/EM13*100</f>
        <v>0</v>
      </c>
      <c r="EP13" s="9">
        <v>720000</v>
      </c>
      <c r="EQ13" s="9">
        <v>0</v>
      </c>
      <c r="ER13" s="9">
        <f t="shared" si="27"/>
        <v>0</v>
      </c>
      <c r="ES13" s="9"/>
      <c r="ET13" s="9"/>
      <c r="EU13" s="9"/>
      <c r="EV13" s="10">
        <f t="shared" si="28"/>
        <v>181352213.33000001</v>
      </c>
      <c r="EW13" s="10">
        <f t="shared" si="29"/>
        <v>31465310.809999995</v>
      </c>
      <c r="EX13" s="10">
        <f t="shared" si="30"/>
        <v>17.350386980248054</v>
      </c>
      <c r="EY13" s="4"/>
      <c r="EZ13" s="4"/>
    </row>
    <row r="14" spans="1:156" ht="15.75" x14ac:dyDescent="0.2">
      <c r="A14" s="12" t="s">
        <v>11</v>
      </c>
      <c r="B14" s="10"/>
      <c r="C14" s="10"/>
      <c r="D14" s="10">
        <f t="shared" si="0"/>
        <v>0</v>
      </c>
      <c r="E14" s="10"/>
      <c r="F14" s="10"/>
      <c r="G14" s="10">
        <f t="shared" si="1"/>
        <v>0</v>
      </c>
      <c r="H14" s="10"/>
      <c r="I14" s="10"/>
      <c r="J14" s="10"/>
      <c r="K14" s="10">
        <v>308256</v>
      </c>
      <c r="L14" s="10">
        <v>0</v>
      </c>
      <c r="M14" s="10">
        <f t="shared" si="2"/>
        <v>0</v>
      </c>
      <c r="N14" s="10">
        <v>4911438</v>
      </c>
      <c r="O14" s="10">
        <v>2064599.94</v>
      </c>
      <c r="P14" s="10">
        <f t="shared" si="3"/>
        <v>42.03656729454795</v>
      </c>
      <c r="Q14" s="10"/>
      <c r="R14" s="10"/>
      <c r="S14" s="10">
        <f t="shared" si="4"/>
        <v>0</v>
      </c>
      <c r="T14" s="10">
        <v>318333</v>
      </c>
      <c r="U14" s="10">
        <v>318333</v>
      </c>
      <c r="V14" s="10">
        <f t="shared" si="5"/>
        <v>100</v>
      </c>
      <c r="W14" s="10"/>
      <c r="X14" s="10"/>
      <c r="Y14" s="10">
        <f t="shared" si="6"/>
        <v>0</v>
      </c>
      <c r="Z14" s="10"/>
      <c r="AA14" s="10"/>
      <c r="AB14" s="10">
        <f t="shared" si="7"/>
        <v>0</v>
      </c>
      <c r="AC14" s="10">
        <v>922011</v>
      </c>
      <c r="AD14" s="10">
        <v>728310.69</v>
      </c>
      <c r="AE14" s="10">
        <f t="shared" si="8"/>
        <v>78.991540231081842</v>
      </c>
      <c r="AF14" s="10"/>
      <c r="AG14" s="10"/>
      <c r="AH14" s="10">
        <f t="shared" si="9"/>
        <v>0</v>
      </c>
      <c r="AI14" s="10"/>
      <c r="AJ14" s="10"/>
      <c r="AK14" s="10">
        <f t="shared" si="10"/>
        <v>0</v>
      </c>
      <c r="AL14" s="10"/>
      <c r="AM14" s="10"/>
      <c r="AN14" s="10">
        <f t="shared" si="11"/>
        <v>0</v>
      </c>
      <c r="AO14" s="10"/>
      <c r="AP14" s="10"/>
      <c r="AQ14" s="10">
        <f t="shared" si="12"/>
        <v>0</v>
      </c>
      <c r="AR14" s="10">
        <v>10366607</v>
      </c>
      <c r="AS14" s="10">
        <v>0</v>
      </c>
      <c r="AT14" s="10">
        <f t="shared" si="13"/>
        <v>0</v>
      </c>
      <c r="AU14" s="10">
        <v>1300000</v>
      </c>
      <c r="AV14" s="10">
        <v>0</v>
      </c>
      <c r="AW14" s="10">
        <f t="shared" si="14"/>
        <v>0</v>
      </c>
      <c r="AX14" s="10"/>
      <c r="AY14" s="10"/>
      <c r="AZ14" s="10">
        <f t="shared" si="15"/>
        <v>0</v>
      </c>
      <c r="BA14" s="20">
        <v>2719719</v>
      </c>
      <c r="BB14" s="20">
        <v>1463815</v>
      </c>
      <c r="BC14" s="10">
        <f t="shared" si="16"/>
        <v>53.822288258456105</v>
      </c>
      <c r="BD14" s="10"/>
      <c r="BE14" s="10"/>
      <c r="BF14" s="10"/>
      <c r="BG14" s="10"/>
      <c r="BH14" s="10"/>
      <c r="BI14" s="9"/>
      <c r="BJ14" s="9"/>
      <c r="BK14" s="9"/>
      <c r="BL14" s="9"/>
      <c r="BM14" s="9"/>
      <c r="BN14" s="9"/>
      <c r="BO14" s="9"/>
      <c r="BP14" s="9">
        <v>5225000</v>
      </c>
      <c r="BQ14" s="9">
        <v>0</v>
      </c>
      <c r="BR14" s="9">
        <f t="shared" si="17"/>
        <v>0</v>
      </c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>
        <v>1890000</v>
      </c>
      <c r="CF14" s="9">
        <v>1890000</v>
      </c>
      <c r="CG14" s="9">
        <f t="shared" si="18"/>
        <v>100</v>
      </c>
      <c r="CH14" s="9">
        <v>4024931.87</v>
      </c>
      <c r="CI14" s="9">
        <v>0</v>
      </c>
      <c r="CJ14" s="9">
        <f t="shared" si="19"/>
        <v>0</v>
      </c>
      <c r="CK14" s="28">
        <v>300000</v>
      </c>
      <c r="CL14" s="28">
        <v>0</v>
      </c>
      <c r="CM14" s="28">
        <f t="shared" si="20"/>
        <v>0</v>
      </c>
      <c r="CN14" s="9"/>
      <c r="CO14" s="9"/>
      <c r="CP14" s="9"/>
      <c r="CQ14" s="9"/>
      <c r="CR14" s="9"/>
      <c r="CS14" s="9"/>
      <c r="CT14" s="9">
        <v>3933972</v>
      </c>
      <c r="CU14" s="9">
        <v>179506.38</v>
      </c>
      <c r="CV14" s="9">
        <f t="shared" si="22"/>
        <v>4.5629806211127075</v>
      </c>
      <c r="CW14" s="9">
        <v>629020.48</v>
      </c>
      <c r="CX14" s="9">
        <v>0</v>
      </c>
      <c r="CY14" s="9">
        <f t="shared" si="31"/>
        <v>0</v>
      </c>
      <c r="CZ14" s="9">
        <v>333450</v>
      </c>
      <c r="DA14" s="9">
        <v>0</v>
      </c>
      <c r="DB14" s="9">
        <f t="shared" si="23"/>
        <v>0</v>
      </c>
      <c r="DC14" s="9"/>
      <c r="DD14" s="9"/>
      <c r="DE14" s="9"/>
      <c r="DF14" s="9"/>
      <c r="DG14" s="9"/>
      <c r="DH14" s="9"/>
      <c r="DI14" s="9"/>
      <c r="DJ14" s="9"/>
      <c r="DK14" s="9"/>
      <c r="DL14" s="9">
        <v>2000000</v>
      </c>
      <c r="DM14" s="9">
        <v>0</v>
      </c>
      <c r="DN14" s="9">
        <v>0</v>
      </c>
      <c r="DO14" s="9"/>
      <c r="DP14" s="9"/>
      <c r="DQ14" s="9"/>
      <c r="DR14" s="9">
        <v>6870554.3600000003</v>
      </c>
      <c r="DS14" s="9">
        <v>5279247.59</v>
      </c>
      <c r="DT14" s="9">
        <f t="shared" si="24"/>
        <v>76.838742747390171</v>
      </c>
      <c r="DU14" s="9"/>
      <c r="DV14" s="9"/>
      <c r="DW14" s="9"/>
      <c r="DX14" s="9">
        <v>234315</v>
      </c>
      <c r="DY14" s="9">
        <v>0</v>
      </c>
      <c r="DZ14" s="9">
        <f t="shared" si="25"/>
        <v>0</v>
      </c>
      <c r="EA14" s="9"/>
      <c r="EB14" s="9"/>
      <c r="EC14" s="9"/>
      <c r="ED14" s="9"/>
      <c r="EE14" s="9"/>
      <c r="EF14" s="9"/>
      <c r="EG14" s="9">
        <v>1211886.03</v>
      </c>
      <c r="EH14" s="9">
        <v>0</v>
      </c>
      <c r="EI14" s="9">
        <f t="shared" si="33"/>
        <v>0</v>
      </c>
      <c r="EJ14" s="9"/>
      <c r="EK14" s="9"/>
      <c r="EL14" s="9"/>
      <c r="EM14" s="9"/>
      <c r="EN14" s="9"/>
      <c r="EO14" s="9"/>
      <c r="EP14" s="9">
        <v>1778569.2</v>
      </c>
      <c r="EQ14" s="9">
        <v>0</v>
      </c>
      <c r="ER14" s="9">
        <f t="shared" si="27"/>
        <v>0</v>
      </c>
      <c r="ES14" s="9"/>
      <c r="ET14" s="9"/>
      <c r="EU14" s="9"/>
      <c r="EV14" s="10">
        <f t="shared" si="28"/>
        <v>49278062.940000005</v>
      </c>
      <c r="EW14" s="10">
        <f t="shared" si="29"/>
        <v>11923812.6</v>
      </c>
      <c r="EX14" s="10">
        <f t="shared" si="30"/>
        <v>24.196999412331198</v>
      </c>
      <c r="EY14" s="4"/>
      <c r="EZ14" s="4"/>
    </row>
    <row r="15" spans="1:156" ht="15.75" x14ac:dyDescent="0.2">
      <c r="A15" s="12" t="s">
        <v>29</v>
      </c>
      <c r="B15" s="10"/>
      <c r="C15" s="10"/>
      <c r="D15" s="10">
        <f t="shared" si="0"/>
        <v>0</v>
      </c>
      <c r="E15" s="10"/>
      <c r="F15" s="10"/>
      <c r="G15" s="10">
        <f t="shared" si="1"/>
        <v>0</v>
      </c>
      <c r="H15" s="10"/>
      <c r="I15" s="10"/>
      <c r="J15" s="10"/>
      <c r="K15" s="10">
        <v>1934765</v>
      </c>
      <c r="L15" s="10">
        <v>0</v>
      </c>
      <c r="M15" s="10">
        <f t="shared" si="2"/>
        <v>0</v>
      </c>
      <c r="N15" s="10">
        <v>36403815</v>
      </c>
      <c r="O15" s="10">
        <v>0</v>
      </c>
      <c r="P15" s="10">
        <f t="shared" si="3"/>
        <v>0</v>
      </c>
      <c r="Q15" s="10"/>
      <c r="R15" s="10"/>
      <c r="S15" s="10">
        <f t="shared" si="4"/>
        <v>0</v>
      </c>
      <c r="T15" s="10"/>
      <c r="U15" s="10"/>
      <c r="V15" s="10">
        <f t="shared" si="5"/>
        <v>0</v>
      </c>
      <c r="W15" s="10"/>
      <c r="X15" s="10"/>
      <c r="Y15" s="10">
        <f t="shared" si="6"/>
        <v>0</v>
      </c>
      <c r="Z15" s="10"/>
      <c r="AA15" s="10"/>
      <c r="AB15" s="10">
        <f t="shared" si="7"/>
        <v>0</v>
      </c>
      <c r="AC15" s="10">
        <v>2458696</v>
      </c>
      <c r="AD15" s="10">
        <v>443024.73</v>
      </c>
      <c r="AE15" s="10">
        <f t="shared" si="8"/>
        <v>18.018686734756958</v>
      </c>
      <c r="AF15" s="10">
        <v>9227677.9499999993</v>
      </c>
      <c r="AG15" s="10">
        <v>0</v>
      </c>
      <c r="AH15" s="10">
        <f t="shared" si="9"/>
        <v>0</v>
      </c>
      <c r="AI15" s="10"/>
      <c r="AJ15" s="10"/>
      <c r="AK15" s="10">
        <f t="shared" si="10"/>
        <v>0</v>
      </c>
      <c r="AL15" s="10"/>
      <c r="AM15" s="10"/>
      <c r="AN15" s="10">
        <f t="shared" si="11"/>
        <v>0</v>
      </c>
      <c r="AO15" s="10"/>
      <c r="AP15" s="10"/>
      <c r="AQ15" s="10">
        <f t="shared" si="12"/>
        <v>0</v>
      </c>
      <c r="AR15" s="10">
        <v>3670191</v>
      </c>
      <c r="AS15" s="10">
        <v>0</v>
      </c>
      <c r="AT15" s="10">
        <f t="shared" si="13"/>
        <v>0</v>
      </c>
      <c r="AU15" s="10"/>
      <c r="AV15" s="10"/>
      <c r="AW15" s="10">
        <f t="shared" si="14"/>
        <v>0</v>
      </c>
      <c r="AX15" s="10"/>
      <c r="AY15" s="10"/>
      <c r="AZ15" s="10">
        <f t="shared" si="15"/>
        <v>0</v>
      </c>
      <c r="BA15" s="20">
        <v>28711628</v>
      </c>
      <c r="BB15" s="20">
        <v>14577193.34</v>
      </c>
      <c r="BC15" s="10">
        <f t="shared" si="16"/>
        <v>50.771044191572834</v>
      </c>
      <c r="BD15" s="10"/>
      <c r="BE15" s="10"/>
      <c r="BF15" s="10"/>
      <c r="BG15" s="10"/>
      <c r="BH15" s="10"/>
      <c r="BI15" s="9"/>
      <c r="BJ15" s="9"/>
      <c r="BK15" s="9"/>
      <c r="BL15" s="9"/>
      <c r="BM15" s="9"/>
      <c r="BN15" s="9"/>
      <c r="BO15" s="9"/>
      <c r="BP15" s="9">
        <v>5225000</v>
      </c>
      <c r="BQ15" s="9">
        <v>0</v>
      </c>
      <c r="BR15" s="9">
        <f t="shared" si="17"/>
        <v>0</v>
      </c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>
        <v>2872800</v>
      </c>
      <c r="CF15" s="9">
        <v>0</v>
      </c>
      <c r="CG15" s="9">
        <f t="shared" si="18"/>
        <v>0</v>
      </c>
      <c r="CH15" s="9">
        <v>14416439.59</v>
      </c>
      <c r="CI15" s="9">
        <v>0</v>
      </c>
      <c r="CJ15" s="9">
        <f t="shared" si="19"/>
        <v>0</v>
      </c>
      <c r="CK15" s="28">
        <v>350000</v>
      </c>
      <c r="CL15" s="28">
        <v>0</v>
      </c>
      <c r="CM15" s="28">
        <f t="shared" si="20"/>
        <v>0</v>
      </c>
      <c r="CN15" s="9">
        <v>128346</v>
      </c>
      <c r="CO15" s="9">
        <v>0</v>
      </c>
      <c r="CP15" s="9">
        <f t="shared" si="21"/>
        <v>0</v>
      </c>
      <c r="CQ15" s="9"/>
      <c r="CR15" s="9"/>
      <c r="CS15" s="9"/>
      <c r="CT15" s="9">
        <v>3269975.9</v>
      </c>
      <c r="CU15" s="9">
        <v>0</v>
      </c>
      <c r="CV15" s="9">
        <f t="shared" si="22"/>
        <v>0</v>
      </c>
      <c r="CW15" s="9">
        <v>1374409.36</v>
      </c>
      <c r="CX15" s="9">
        <v>0</v>
      </c>
      <c r="CY15" s="9">
        <f t="shared" si="31"/>
        <v>0</v>
      </c>
      <c r="CZ15" s="9">
        <v>333260</v>
      </c>
      <c r="DA15" s="9">
        <v>0</v>
      </c>
      <c r="DB15" s="9">
        <f t="shared" si="23"/>
        <v>0</v>
      </c>
      <c r="DC15" s="9"/>
      <c r="DD15" s="9"/>
      <c r="DE15" s="9"/>
      <c r="DF15" s="9">
        <v>5000</v>
      </c>
      <c r="DG15" s="9">
        <v>0</v>
      </c>
      <c r="DH15" s="9">
        <v>0</v>
      </c>
      <c r="DI15" s="9"/>
      <c r="DJ15" s="9"/>
      <c r="DK15" s="9"/>
      <c r="DL15" s="9">
        <v>2000000</v>
      </c>
      <c r="DM15" s="9">
        <v>0</v>
      </c>
      <c r="DN15" s="9">
        <v>0</v>
      </c>
      <c r="DO15" s="9"/>
      <c r="DP15" s="9"/>
      <c r="DQ15" s="9"/>
      <c r="DR15" s="9">
        <v>1148171.53</v>
      </c>
      <c r="DS15" s="9">
        <v>1148171.53</v>
      </c>
      <c r="DT15" s="9">
        <f t="shared" si="24"/>
        <v>100</v>
      </c>
      <c r="DU15" s="9"/>
      <c r="DV15" s="9"/>
      <c r="DW15" s="9"/>
      <c r="DX15" s="9">
        <v>100000</v>
      </c>
      <c r="DY15" s="9">
        <v>0</v>
      </c>
      <c r="DZ15" s="9">
        <f t="shared" si="25"/>
        <v>0</v>
      </c>
      <c r="EA15" s="9"/>
      <c r="EB15" s="9"/>
      <c r="EC15" s="9"/>
      <c r="ED15" s="9"/>
      <c r="EE15" s="9"/>
      <c r="EF15" s="9"/>
      <c r="EG15" s="9">
        <v>11948440.43</v>
      </c>
      <c r="EH15" s="9">
        <v>0</v>
      </c>
      <c r="EI15" s="9">
        <f t="shared" si="33"/>
        <v>0</v>
      </c>
      <c r="EJ15" s="9">
        <v>656089</v>
      </c>
      <c r="EK15" s="9">
        <v>0</v>
      </c>
      <c r="EL15" s="9">
        <v>0</v>
      </c>
      <c r="EM15" s="9"/>
      <c r="EN15" s="9"/>
      <c r="EO15" s="9"/>
      <c r="EP15" s="9">
        <v>700000</v>
      </c>
      <c r="EQ15" s="9">
        <v>0</v>
      </c>
      <c r="ER15" s="9">
        <f t="shared" si="27"/>
        <v>0</v>
      </c>
      <c r="ES15" s="9"/>
      <c r="ET15" s="9"/>
      <c r="EU15" s="9"/>
      <c r="EV15" s="10">
        <f t="shared" si="28"/>
        <v>126934704.76000002</v>
      </c>
      <c r="EW15" s="10">
        <f t="shared" si="29"/>
        <v>16168389.6</v>
      </c>
      <c r="EX15" s="10">
        <f t="shared" si="30"/>
        <v>12.737564270205027</v>
      </c>
      <c r="EY15" s="4"/>
      <c r="EZ15" s="4"/>
    </row>
    <row r="16" spans="1:156" ht="15.75" x14ac:dyDescent="0.2">
      <c r="A16" s="12" t="s">
        <v>12</v>
      </c>
      <c r="B16" s="10"/>
      <c r="C16" s="10"/>
      <c r="D16" s="10">
        <f t="shared" si="0"/>
        <v>0</v>
      </c>
      <c r="E16" s="10"/>
      <c r="F16" s="10"/>
      <c r="G16" s="10">
        <f t="shared" si="1"/>
        <v>0</v>
      </c>
      <c r="H16" s="10"/>
      <c r="I16" s="10"/>
      <c r="J16" s="10"/>
      <c r="K16" s="10">
        <v>2299972</v>
      </c>
      <c r="L16" s="10">
        <v>0</v>
      </c>
      <c r="M16" s="10">
        <f t="shared" si="2"/>
        <v>0</v>
      </c>
      <c r="N16" s="10">
        <v>9000000</v>
      </c>
      <c r="O16" s="10">
        <v>0</v>
      </c>
      <c r="P16" s="10">
        <f t="shared" si="3"/>
        <v>0</v>
      </c>
      <c r="Q16" s="10"/>
      <c r="R16" s="10"/>
      <c r="S16" s="10">
        <f t="shared" si="4"/>
        <v>0</v>
      </c>
      <c r="T16" s="10"/>
      <c r="U16" s="10"/>
      <c r="V16" s="10">
        <f t="shared" si="5"/>
        <v>0</v>
      </c>
      <c r="W16" s="10"/>
      <c r="X16" s="10"/>
      <c r="Y16" s="10">
        <f t="shared" si="6"/>
        <v>0</v>
      </c>
      <c r="Z16" s="10"/>
      <c r="AA16" s="10"/>
      <c r="AB16" s="10">
        <f t="shared" si="7"/>
        <v>0</v>
      </c>
      <c r="AC16" s="10">
        <v>1844022</v>
      </c>
      <c r="AD16" s="10">
        <v>377445.08</v>
      </c>
      <c r="AE16" s="10">
        <f t="shared" si="8"/>
        <v>20.468577923690717</v>
      </c>
      <c r="AF16" s="10">
        <v>12303564.91</v>
      </c>
      <c r="AG16" s="10">
        <v>0</v>
      </c>
      <c r="AH16" s="10">
        <f t="shared" si="9"/>
        <v>0</v>
      </c>
      <c r="AI16" s="10"/>
      <c r="AJ16" s="10"/>
      <c r="AK16" s="10">
        <f t="shared" si="10"/>
        <v>0</v>
      </c>
      <c r="AL16" s="10"/>
      <c r="AM16" s="10"/>
      <c r="AN16" s="10">
        <f t="shared" si="11"/>
        <v>0</v>
      </c>
      <c r="AO16" s="10"/>
      <c r="AP16" s="10"/>
      <c r="AQ16" s="10">
        <f t="shared" si="12"/>
        <v>0</v>
      </c>
      <c r="AR16" s="10">
        <v>13044721</v>
      </c>
      <c r="AS16" s="10">
        <v>0</v>
      </c>
      <c r="AT16" s="10">
        <f t="shared" si="13"/>
        <v>0</v>
      </c>
      <c r="AU16" s="10">
        <v>376586784.55000001</v>
      </c>
      <c r="AV16" s="10">
        <v>1327610.95</v>
      </c>
      <c r="AW16" s="10">
        <f t="shared" si="14"/>
        <v>0.35253784903429902</v>
      </c>
      <c r="AX16" s="10"/>
      <c r="AY16" s="10"/>
      <c r="AZ16" s="10">
        <f t="shared" si="15"/>
        <v>0</v>
      </c>
      <c r="BA16" s="20">
        <v>46284875</v>
      </c>
      <c r="BB16" s="20">
        <v>22589180</v>
      </c>
      <c r="BC16" s="10">
        <f t="shared" si="16"/>
        <v>48.804668911820549</v>
      </c>
      <c r="BD16" s="10"/>
      <c r="BE16" s="10"/>
      <c r="BF16" s="10"/>
      <c r="BG16" s="10"/>
      <c r="BH16" s="10"/>
      <c r="BI16" s="9"/>
      <c r="BJ16" s="9"/>
      <c r="BK16" s="9"/>
      <c r="BL16" s="9"/>
      <c r="BM16" s="9">
        <v>1226450</v>
      </c>
      <c r="BN16" s="9">
        <v>585105.48</v>
      </c>
      <c r="BO16" s="9">
        <v>0</v>
      </c>
      <c r="BP16" s="9">
        <v>36703174</v>
      </c>
      <c r="BQ16" s="9">
        <v>424650</v>
      </c>
      <c r="BR16" s="9">
        <f t="shared" si="17"/>
        <v>1.1569844068526607</v>
      </c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>
        <v>9490672.8000000007</v>
      </c>
      <c r="CF16" s="9">
        <v>0</v>
      </c>
      <c r="CG16" s="9">
        <f t="shared" si="18"/>
        <v>0</v>
      </c>
      <c r="CH16" s="9">
        <v>28174523.149999999</v>
      </c>
      <c r="CI16" s="9">
        <v>717087.89</v>
      </c>
      <c r="CJ16" s="9">
        <f t="shared" si="19"/>
        <v>2.5451642470832736</v>
      </c>
      <c r="CK16" s="28">
        <v>390000</v>
      </c>
      <c r="CL16" s="28">
        <v>0</v>
      </c>
      <c r="CM16" s="28">
        <f t="shared" si="20"/>
        <v>0</v>
      </c>
      <c r="CN16" s="9">
        <v>128346</v>
      </c>
      <c r="CO16" s="9">
        <v>0</v>
      </c>
      <c r="CP16" s="9">
        <f t="shared" si="21"/>
        <v>0</v>
      </c>
      <c r="CQ16" s="9"/>
      <c r="CR16" s="9"/>
      <c r="CS16" s="9"/>
      <c r="CT16" s="9">
        <v>12874527</v>
      </c>
      <c r="CU16" s="9">
        <v>0</v>
      </c>
      <c r="CV16" s="9">
        <f t="shared" si="22"/>
        <v>0</v>
      </c>
      <c r="CW16" s="9">
        <v>1332490.74</v>
      </c>
      <c r="CX16" s="9">
        <v>1332490.74</v>
      </c>
      <c r="CY16" s="9">
        <f t="shared" si="31"/>
        <v>100</v>
      </c>
      <c r="CZ16" s="9">
        <v>334400</v>
      </c>
      <c r="DA16" s="9">
        <v>0</v>
      </c>
      <c r="DB16" s="9">
        <f t="shared" si="23"/>
        <v>0</v>
      </c>
      <c r="DC16" s="9">
        <v>978838</v>
      </c>
      <c r="DD16" s="9">
        <v>0</v>
      </c>
      <c r="DE16" s="9">
        <f t="shared" si="32"/>
        <v>0</v>
      </c>
      <c r="DF16" s="9"/>
      <c r="DG16" s="9"/>
      <c r="DH16" s="9"/>
      <c r="DI16" s="9"/>
      <c r="DJ16" s="9"/>
      <c r="DK16" s="9"/>
      <c r="DL16" s="9">
        <v>1000000</v>
      </c>
      <c r="DM16" s="9">
        <v>0</v>
      </c>
      <c r="DN16" s="9">
        <v>0</v>
      </c>
      <c r="DO16" s="9">
        <v>8936957</v>
      </c>
      <c r="DP16" s="9">
        <v>0</v>
      </c>
      <c r="DQ16" s="9">
        <v>0</v>
      </c>
      <c r="DR16" s="9">
        <v>16279637.029999999</v>
      </c>
      <c r="DS16" s="9">
        <v>0</v>
      </c>
      <c r="DT16" s="9">
        <f t="shared" si="24"/>
        <v>0</v>
      </c>
      <c r="DU16" s="9"/>
      <c r="DV16" s="9"/>
      <c r="DW16" s="9"/>
      <c r="DX16" s="9">
        <v>180000</v>
      </c>
      <c r="DY16" s="9">
        <v>0</v>
      </c>
      <c r="DZ16" s="9">
        <f t="shared" si="25"/>
        <v>0</v>
      </c>
      <c r="EA16" s="9"/>
      <c r="EB16" s="9"/>
      <c r="EC16" s="9"/>
      <c r="ED16" s="9"/>
      <c r="EE16" s="9"/>
      <c r="EF16" s="9"/>
      <c r="EG16" s="9">
        <v>38327848.149999999</v>
      </c>
      <c r="EH16" s="9">
        <v>0</v>
      </c>
      <c r="EI16" s="9">
        <f t="shared" si="33"/>
        <v>0</v>
      </c>
      <c r="EJ16" s="9">
        <v>3391581</v>
      </c>
      <c r="EK16" s="9">
        <v>0</v>
      </c>
      <c r="EL16" s="9">
        <f t="shared" ref="EL16" si="39">EK16/EJ16*100</f>
        <v>0</v>
      </c>
      <c r="EM16" s="9">
        <v>5115115</v>
      </c>
      <c r="EN16" s="9">
        <v>0</v>
      </c>
      <c r="EO16" s="9">
        <f t="shared" si="38"/>
        <v>0</v>
      </c>
      <c r="EP16" s="9">
        <v>516569</v>
      </c>
      <c r="EQ16" s="9">
        <v>0</v>
      </c>
      <c r="ER16" s="9">
        <f t="shared" si="27"/>
        <v>0</v>
      </c>
      <c r="ES16" s="9"/>
      <c r="ET16" s="9"/>
      <c r="EU16" s="9"/>
      <c r="EV16" s="10">
        <f t="shared" si="28"/>
        <v>626745068.33000004</v>
      </c>
      <c r="EW16" s="10">
        <f t="shared" si="29"/>
        <v>27353570.140000001</v>
      </c>
      <c r="EX16" s="10">
        <f t="shared" si="30"/>
        <v>4.3643853812659801</v>
      </c>
      <c r="EY16" s="4"/>
      <c r="EZ16" s="4"/>
    </row>
    <row r="17" spans="1:156" ht="15.75" x14ac:dyDescent="0.2">
      <c r="A17" s="12" t="s">
        <v>13</v>
      </c>
      <c r="B17" s="10"/>
      <c r="C17" s="10"/>
      <c r="D17" s="10">
        <f t="shared" si="0"/>
        <v>0</v>
      </c>
      <c r="E17" s="10"/>
      <c r="F17" s="10"/>
      <c r="G17" s="10">
        <f t="shared" si="1"/>
        <v>0</v>
      </c>
      <c r="H17" s="10"/>
      <c r="I17" s="10"/>
      <c r="J17" s="10"/>
      <c r="K17" s="10">
        <v>499024</v>
      </c>
      <c r="L17" s="10">
        <v>0</v>
      </c>
      <c r="M17" s="10">
        <f t="shared" si="2"/>
        <v>0</v>
      </c>
      <c r="N17" s="10">
        <v>79799145</v>
      </c>
      <c r="O17" s="10">
        <v>0</v>
      </c>
      <c r="P17" s="10">
        <f t="shared" si="3"/>
        <v>0</v>
      </c>
      <c r="Q17" s="10"/>
      <c r="R17" s="10"/>
      <c r="S17" s="10">
        <f t="shared" si="4"/>
        <v>0</v>
      </c>
      <c r="T17" s="10"/>
      <c r="U17" s="10"/>
      <c r="V17" s="10">
        <f t="shared" si="5"/>
        <v>0</v>
      </c>
      <c r="W17" s="10"/>
      <c r="X17" s="10"/>
      <c r="Y17" s="10">
        <f t="shared" si="6"/>
        <v>0</v>
      </c>
      <c r="Z17" s="10"/>
      <c r="AA17" s="10"/>
      <c r="AB17" s="10">
        <f t="shared" si="7"/>
        <v>0</v>
      </c>
      <c r="AC17" s="10">
        <v>922011</v>
      </c>
      <c r="AD17" s="10">
        <v>0</v>
      </c>
      <c r="AE17" s="10">
        <f t="shared" si="8"/>
        <v>0</v>
      </c>
      <c r="AF17" s="10">
        <v>11019349.800000001</v>
      </c>
      <c r="AG17" s="10">
        <v>0</v>
      </c>
      <c r="AH17" s="10">
        <f t="shared" si="9"/>
        <v>0</v>
      </c>
      <c r="AI17" s="10"/>
      <c r="AJ17" s="10"/>
      <c r="AK17" s="10">
        <f t="shared" si="10"/>
        <v>0</v>
      </c>
      <c r="AL17" s="10"/>
      <c r="AM17" s="10"/>
      <c r="AN17" s="10">
        <f t="shared" si="11"/>
        <v>0</v>
      </c>
      <c r="AO17" s="10"/>
      <c r="AP17" s="10"/>
      <c r="AQ17" s="10">
        <f t="shared" si="12"/>
        <v>0</v>
      </c>
      <c r="AR17" s="10">
        <v>2453757</v>
      </c>
      <c r="AS17" s="10">
        <v>0</v>
      </c>
      <c r="AT17" s="10">
        <f t="shared" si="13"/>
        <v>0</v>
      </c>
      <c r="AU17" s="10">
        <v>15636000</v>
      </c>
      <c r="AV17" s="10">
        <v>0</v>
      </c>
      <c r="AW17" s="10">
        <f t="shared" si="14"/>
        <v>0</v>
      </c>
      <c r="AX17" s="10"/>
      <c r="AY17" s="10"/>
      <c r="AZ17" s="10">
        <f t="shared" si="15"/>
        <v>0</v>
      </c>
      <c r="BA17" s="20">
        <v>6870978</v>
      </c>
      <c r="BB17" s="20">
        <v>3771013.5</v>
      </c>
      <c r="BC17" s="10">
        <f t="shared" si="16"/>
        <v>54.883213132104338</v>
      </c>
      <c r="BD17" s="10"/>
      <c r="BE17" s="10"/>
      <c r="BF17" s="10"/>
      <c r="BG17" s="10"/>
      <c r="BH17" s="10"/>
      <c r="BI17" s="9"/>
      <c r="BJ17" s="9"/>
      <c r="BK17" s="9"/>
      <c r="BL17" s="9"/>
      <c r="BM17" s="9"/>
      <c r="BN17" s="9"/>
      <c r="BO17" s="9"/>
      <c r="BP17" s="9">
        <v>5225000</v>
      </c>
      <c r="BQ17" s="9">
        <v>0</v>
      </c>
      <c r="BR17" s="9">
        <f t="shared" si="17"/>
        <v>0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>
        <v>1898134.56</v>
      </c>
      <c r="CF17" s="9">
        <v>0</v>
      </c>
      <c r="CG17" s="9">
        <f t="shared" si="18"/>
        <v>0</v>
      </c>
      <c r="CH17" s="9">
        <v>8708219.8000000007</v>
      </c>
      <c r="CI17" s="9">
        <v>0</v>
      </c>
      <c r="CJ17" s="9">
        <f t="shared" si="19"/>
        <v>0</v>
      </c>
      <c r="CK17" s="28">
        <v>300000</v>
      </c>
      <c r="CL17" s="28">
        <v>0</v>
      </c>
      <c r="CM17" s="28">
        <f t="shared" si="20"/>
        <v>0</v>
      </c>
      <c r="CN17" s="9">
        <v>128346</v>
      </c>
      <c r="CO17" s="9">
        <v>0</v>
      </c>
      <c r="CP17" s="9">
        <f t="shared" si="21"/>
        <v>0</v>
      </c>
      <c r="CQ17" s="9"/>
      <c r="CR17" s="9"/>
      <c r="CS17" s="9"/>
      <c r="CT17" s="9">
        <v>4909787.17</v>
      </c>
      <c r="CU17" s="9">
        <v>0</v>
      </c>
      <c r="CV17" s="9">
        <f t="shared" si="22"/>
        <v>0</v>
      </c>
      <c r="CW17" s="9">
        <v>943530.73</v>
      </c>
      <c r="CX17" s="9">
        <v>943530.73</v>
      </c>
      <c r="CY17" s="9">
        <f t="shared" si="31"/>
        <v>100</v>
      </c>
      <c r="CZ17" s="9">
        <v>333260</v>
      </c>
      <c r="DA17" s="9">
        <v>0</v>
      </c>
      <c r="DB17" s="9">
        <f t="shared" si="23"/>
        <v>0</v>
      </c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>
        <v>930063.65</v>
      </c>
      <c r="DS17" s="9">
        <v>930063.65</v>
      </c>
      <c r="DT17" s="9">
        <f t="shared" si="24"/>
        <v>100</v>
      </c>
      <c r="DU17" s="9"/>
      <c r="DV17" s="9"/>
      <c r="DW17" s="9"/>
      <c r="DX17" s="9">
        <v>50000</v>
      </c>
      <c r="DY17" s="9">
        <v>0</v>
      </c>
      <c r="DZ17" s="9">
        <f t="shared" si="25"/>
        <v>0</v>
      </c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>
        <v>419427</v>
      </c>
      <c r="EN17" s="9">
        <v>0</v>
      </c>
      <c r="EO17" s="9">
        <f t="shared" si="38"/>
        <v>0</v>
      </c>
      <c r="EP17" s="9">
        <v>2556231.2999999998</v>
      </c>
      <c r="EQ17" s="9">
        <v>0</v>
      </c>
      <c r="ER17" s="9">
        <f t="shared" si="27"/>
        <v>0</v>
      </c>
      <c r="ES17" s="9"/>
      <c r="ET17" s="9"/>
      <c r="EU17" s="9"/>
      <c r="EV17" s="10">
        <f t="shared" si="28"/>
        <v>143602265.00999999</v>
      </c>
      <c r="EW17" s="10">
        <f t="shared" si="29"/>
        <v>5644607.8800000008</v>
      </c>
      <c r="EX17" s="10">
        <f t="shared" si="30"/>
        <v>3.9307234322570945</v>
      </c>
      <c r="EY17" s="4"/>
      <c r="EZ17" s="4"/>
    </row>
    <row r="18" spans="1:156" ht="15.75" x14ac:dyDescent="0.2">
      <c r="A18" s="12" t="s">
        <v>14</v>
      </c>
      <c r="B18" s="10"/>
      <c r="C18" s="10"/>
      <c r="D18" s="10">
        <f t="shared" si="0"/>
        <v>0</v>
      </c>
      <c r="E18" s="10"/>
      <c r="F18" s="10"/>
      <c r="G18" s="10">
        <f t="shared" si="1"/>
        <v>0</v>
      </c>
      <c r="H18" s="10"/>
      <c r="I18" s="10"/>
      <c r="J18" s="10"/>
      <c r="K18" s="10">
        <v>530089</v>
      </c>
      <c r="L18" s="10">
        <v>0</v>
      </c>
      <c r="M18" s="10">
        <f t="shared" si="2"/>
        <v>0</v>
      </c>
      <c r="N18" s="10">
        <v>11000000</v>
      </c>
      <c r="O18" s="10">
        <v>0</v>
      </c>
      <c r="P18" s="10">
        <f t="shared" si="3"/>
        <v>0</v>
      </c>
      <c r="Q18" s="10">
        <v>958673</v>
      </c>
      <c r="R18" s="10">
        <v>0</v>
      </c>
      <c r="S18" s="10">
        <f t="shared" si="4"/>
        <v>0</v>
      </c>
      <c r="T18" s="10">
        <v>318334</v>
      </c>
      <c r="U18" s="10">
        <v>318334</v>
      </c>
      <c r="V18" s="10">
        <f t="shared" si="5"/>
        <v>100</v>
      </c>
      <c r="W18" s="10"/>
      <c r="X18" s="10"/>
      <c r="Y18" s="10">
        <f t="shared" si="6"/>
        <v>0</v>
      </c>
      <c r="Z18" s="10"/>
      <c r="AA18" s="10"/>
      <c r="AB18" s="10">
        <f t="shared" si="7"/>
        <v>0</v>
      </c>
      <c r="AC18" s="10">
        <v>614674</v>
      </c>
      <c r="AD18" s="10">
        <v>532214.46</v>
      </c>
      <c r="AE18" s="10">
        <f t="shared" si="8"/>
        <v>86.584833586584097</v>
      </c>
      <c r="AF18" s="10">
        <v>11019349.800000001</v>
      </c>
      <c r="AG18" s="10">
        <v>0</v>
      </c>
      <c r="AH18" s="10">
        <f t="shared" si="9"/>
        <v>0</v>
      </c>
      <c r="AI18" s="10"/>
      <c r="AJ18" s="10"/>
      <c r="AK18" s="10">
        <f t="shared" si="10"/>
        <v>0</v>
      </c>
      <c r="AL18" s="10"/>
      <c r="AM18" s="10"/>
      <c r="AN18" s="10">
        <f t="shared" si="11"/>
        <v>0</v>
      </c>
      <c r="AO18" s="10"/>
      <c r="AP18" s="10"/>
      <c r="AQ18" s="10">
        <f t="shared" si="12"/>
        <v>0</v>
      </c>
      <c r="AR18" s="10">
        <v>11827132</v>
      </c>
      <c r="AS18" s="10">
        <v>0</v>
      </c>
      <c r="AT18" s="10">
        <f t="shared" si="13"/>
        <v>0</v>
      </c>
      <c r="AU18" s="10"/>
      <c r="AV18" s="10"/>
      <c r="AW18" s="10">
        <f t="shared" si="14"/>
        <v>0</v>
      </c>
      <c r="AX18" s="10"/>
      <c r="AY18" s="10"/>
      <c r="AZ18" s="10">
        <f t="shared" si="15"/>
        <v>0</v>
      </c>
      <c r="BA18" s="20">
        <v>3427801</v>
      </c>
      <c r="BB18" s="20">
        <v>1407000</v>
      </c>
      <c r="BC18" s="10">
        <f t="shared" si="16"/>
        <v>41.046723540835657</v>
      </c>
      <c r="BD18" s="10"/>
      <c r="BE18" s="10"/>
      <c r="BF18" s="10"/>
      <c r="BG18" s="10"/>
      <c r="BH18" s="10"/>
      <c r="BI18" s="9"/>
      <c r="BJ18" s="9"/>
      <c r="BK18" s="9"/>
      <c r="BL18" s="9"/>
      <c r="BM18" s="9"/>
      <c r="BN18" s="9"/>
      <c r="BO18" s="9"/>
      <c r="BP18" s="9">
        <v>2375000</v>
      </c>
      <c r="BQ18" s="9">
        <v>419839.24</v>
      </c>
      <c r="BR18" s="9">
        <f t="shared" si="17"/>
        <v>17.677441684210528</v>
      </c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>
        <v>3326400</v>
      </c>
      <c r="CF18" s="9">
        <v>3326400</v>
      </c>
      <c r="CG18" s="9">
        <f t="shared" si="18"/>
        <v>100</v>
      </c>
      <c r="CH18" s="9">
        <v>4024931.87</v>
      </c>
      <c r="CI18" s="9">
        <v>831377.45</v>
      </c>
      <c r="CJ18" s="9">
        <f t="shared" si="19"/>
        <v>20.655690005505605</v>
      </c>
      <c r="CK18" s="28">
        <v>260000</v>
      </c>
      <c r="CL18" s="28">
        <v>0</v>
      </c>
      <c r="CM18" s="28">
        <f t="shared" si="20"/>
        <v>0</v>
      </c>
      <c r="CN18" s="9"/>
      <c r="CO18" s="9"/>
      <c r="CP18" s="9"/>
      <c r="CQ18" s="9">
        <v>132373150</v>
      </c>
      <c r="CR18" s="9">
        <v>0</v>
      </c>
      <c r="CS18" s="9">
        <f t="shared" si="34"/>
        <v>0</v>
      </c>
      <c r="CT18" s="9">
        <v>3165639.8</v>
      </c>
      <c r="CU18" s="9">
        <v>0</v>
      </c>
      <c r="CV18" s="9">
        <f t="shared" si="22"/>
        <v>0</v>
      </c>
      <c r="CW18" s="9"/>
      <c r="CX18" s="9"/>
      <c r="CY18" s="9"/>
      <c r="CZ18" s="9">
        <v>333260</v>
      </c>
      <c r="DA18" s="9">
        <v>0</v>
      </c>
      <c r="DB18" s="9">
        <f t="shared" si="23"/>
        <v>0</v>
      </c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>
        <v>1350062.69</v>
      </c>
      <c r="DS18" s="9">
        <v>816271.7</v>
      </c>
      <c r="DT18" s="9">
        <f t="shared" si="24"/>
        <v>60.461762705256305</v>
      </c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>
        <v>548622.01</v>
      </c>
      <c r="EH18" s="9">
        <v>0</v>
      </c>
      <c r="EI18" s="9">
        <f t="shared" si="33"/>
        <v>0</v>
      </c>
      <c r="EJ18" s="9">
        <v>1958393</v>
      </c>
      <c r="EK18" s="9">
        <v>0</v>
      </c>
      <c r="EL18" s="9">
        <v>0</v>
      </c>
      <c r="EM18" s="9">
        <v>1153359</v>
      </c>
      <c r="EN18" s="9">
        <v>0</v>
      </c>
      <c r="EO18" s="9">
        <v>0</v>
      </c>
      <c r="EP18" s="9">
        <v>164980</v>
      </c>
      <c r="EQ18" s="9">
        <v>40482</v>
      </c>
      <c r="ER18" s="9">
        <f t="shared" si="27"/>
        <v>24.5375196993575</v>
      </c>
      <c r="ES18" s="9"/>
      <c r="ET18" s="9"/>
      <c r="EU18" s="9"/>
      <c r="EV18" s="10">
        <f t="shared" si="28"/>
        <v>190729851.16999999</v>
      </c>
      <c r="EW18" s="10">
        <f t="shared" si="29"/>
        <v>7691918.8500000006</v>
      </c>
      <c r="EX18" s="10">
        <f t="shared" si="30"/>
        <v>4.0328867258141425</v>
      </c>
      <c r="EY18" s="4"/>
      <c r="EZ18" s="4"/>
    </row>
    <row r="19" spans="1:156" ht="15.75" x14ac:dyDescent="0.2">
      <c r="A19" s="12" t="s">
        <v>15</v>
      </c>
      <c r="B19" s="10"/>
      <c r="C19" s="10"/>
      <c r="D19" s="10">
        <f t="shared" si="0"/>
        <v>0</v>
      </c>
      <c r="E19" s="10"/>
      <c r="F19" s="10"/>
      <c r="G19" s="10">
        <f t="shared" si="1"/>
        <v>0</v>
      </c>
      <c r="H19" s="10"/>
      <c r="I19" s="10"/>
      <c r="J19" s="10"/>
      <c r="K19" s="10">
        <v>351269</v>
      </c>
      <c r="L19" s="10">
        <v>0</v>
      </c>
      <c r="M19" s="10">
        <f t="shared" si="2"/>
        <v>0</v>
      </c>
      <c r="N19" s="10">
        <v>23554114</v>
      </c>
      <c r="O19" s="10">
        <v>0</v>
      </c>
      <c r="P19" s="10">
        <f t="shared" si="3"/>
        <v>0</v>
      </c>
      <c r="Q19" s="10"/>
      <c r="R19" s="10"/>
      <c r="S19" s="10">
        <f t="shared" si="4"/>
        <v>0</v>
      </c>
      <c r="T19" s="10">
        <v>318333</v>
      </c>
      <c r="U19" s="10">
        <v>318333</v>
      </c>
      <c r="V19" s="10">
        <f t="shared" si="5"/>
        <v>100</v>
      </c>
      <c r="W19" s="10"/>
      <c r="X19" s="10"/>
      <c r="Y19" s="10">
        <f t="shared" si="6"/>
        <v>0</v>
      </c>
      <c r="Z19" s="10"/>
      <c r="AA19" s="10"/>
      <c r="AB19" s="10">
        <f t="shared" si="7"/>
        <v>0</v>
      </c>
      <c r="AC19" s="10">
        <v>2151359</v>
      </c>
      <c r="AD19" s="10">
        <v>728788.17</v>
      </c>
      <c r="AE19" s="10">
        <f t="shared" si="8"/>
        <v>33.875711585095743</v>
      </c>
      <c r="AF19" s="10">
        <v>6691773.5999999996</v>
      </c>
      <c r="AG19" s="10">
        <v>0</v>
      </c>
      <c r="AH19" s="10">
        <f t="shared" si="9"/>
        <v>0</v>
      </c>
      <c r="AI19" s="10"/>
      <c r="AJ19" s="10"/>
      <c r="AK19" s="10">
        <f t="shared" si="10"/>
        <v>0</v>
      </c>
      <c r="AL19" s="10"/>
      <c r="AM19" s="10"/>
      <c r="AN19" s="10">
        <f t="shared" si="11"/>
        <v>0</v>
      </c>
      <c r="AO19" s="10"/>
      <c r="AP19" s="10"/>
      <c r="AQ19" s="10">
        <f t="shared" si="12"/>
        <v>0</v>
      </c>
      <c r="AR19" s="10">
        <v>2571113</v>
      </c>
      <c r="AS19" s="10">
        <v>126760</v>
      </c>
      <c r="AT19" s="10">
        <f t="shared" si="13"/>
        <v>4.9301605958197863</v>
      </c>
      <c r="AU19" s="10">
        <v>7000000</v>
      </c>
      <c r="AV19" s="10">
        <v>0</v>
      </c>
      <c r="AW19" s="10">
        <f t="shared" si="14"/>
        <v>0</v>
      </c>
      <c r="AX19" s="10"/>
      <c r="AY19" s="10"/>
      <c r="AZ19" s="10">
        <f t="shared" si="15"/>
        <v>0</v>
      </c>
      <c r="BA19" s="20">
        <v>4717019</v>
      </c>
      <c r="BB19" s="20">
        <v>2358504</v>
      </c>
      <c r="BC19" s="10">
        <f t="shared" si="16"/>
        <v>49.999883400936056</v>
      </c>
      <c r="BD19" s="10"/>
      <c r="BE19" s="10"/>
      <c r="BF19" s="10"/>
      <c r="BG19" s="10"/>
      <c r="BH19" s="10"/>
      <c r="BI19" s="9"/>
      <c r="BJ19" s="9"/>
      <c r="BK19" s="9"/>
      <c r="BL19" s="9"/>
      <c r="BM19" s="9"/>
      <c r="BN19" s="9"/>
      <c r="BO19" s="9"/>
      <c r="BP19" s="9">
        <v>2375000</v>
      </c>
      <c r="BQ19" s="9">
        <v>2020470.35</v>
      </c>
      <c r="BR19" s="9">
        <f t="shared" si="17"/>
        <v>85.072435789473687</v>
      </c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>
        <v>2795520</v>
      </c>
      <c r="CF19" s="9">
        <v>2795520</v>
      </c>
      <c r="CG19" s="9">
        <f t="shared" si="18"/>
        <v>100</v>
      </c>
      <c r="CH19" s="9">
        <v>4024931.87</v>
      </c>
      <c r="CI19" s="9">
        <v>0</v>
      </c>
      <c r="CJ19" s="9">
        <f t="shared" si="19"/>
        <v>0</v>
      </c>
      <c r="CK19" s="28">
        <v>390000</v>
      </c>
      <c r="CL19" s="28">
        <v>0</v>
      </c>
      <c r="CM19" s="28">
        <f t="shared" si="20"/>
        <v>0</v>
      </c>
      <c r="CN19" s="9"/>
      <c r="CO19" s="9"/>
      <c r="CP19" s="9"/>
      <c r="CQ19" s="9"/>
      <c r="CR19" s="9"/>
      <c r="CS19" s="9"/>
      <c r="CT19" s="9">
        <v>4729375.76</v>
      </c>
      <c r="CU19" s="9">
        <v>0</v>
      </c>
      <c r="CV19" s="9">
        <f t="shared" si="22"/>
        <v>0</v>
      </c>
      <c r="CW19" s="9">
        <v>461593.19</v>
      </c>
      <c r="CX19" s="9">
        <v>461593.19</v>
      </c>
      <c r="CY19" s="9">
        <f t="shared" si="31"/>
        <v>100</v>
      </c>
      <c r="CZ19" s="9">
        <v>333260</v>
      </c>
      <c r="DA19" s="9">
        <v>0</v>
      </c>
      <c r="DB19" s="9">
        <f t="shared" si="23"/>
        <v>0</v>
      </c>
      <c r="DC19" s="9">
        <v>976017</v>
      </c>
      <c r="DD19" s="9">
        <v>0</v>
      </c>
      <c r="DE19" s="9">
        <f t="shared" si="32"/>
        <v>0</v>
      </c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>
        <v>16054043.720000001</v>
      </c>
      <c r="DS19" s="9">
        <v>9385476.3200000003</v>
      </c>
      <c r="DT19" s="9">
        <f t="shared" si="24"/>
        <v>58.461758817235868</v>
      </c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>
        <v>2957760.07</v>
      </c>
      <c r="EH19" s="9">
        <v>0</v>
      </c>
      <c r="EI19" s="9">
        <f t="shared" si="33"/>
        <v>0</v>
      </c>
      <c r="EJ19" s="9">
        <v>607500</v>
      </c>
      <c r="EK19" s="9">
        <v>0</v>
      </c>
      <c r="EL19" s="9">
        <v>0</v>
      </c>
      <c r="EM19" s="9">
        <v>1425516.03</v>
      </c>
      <c r="EN19" s="9">
        <v>0</v>
      </c>
      <c r="EO19" s="9">
        <v>0</v>
      </c>
      <c r="EP19" s="9">
        <v>1252260.3</v>
      </c>
      <c r="EQ19" s="9">
        <v>0</v>
      </c>
      <c r="ER19" s="9">
        <f t="shared" si="27"/>
        <v>0</v>
      </c>
      <c r="ES19" s="9"/>
      <c r="ET19" s="9"/>
      <c r="EU19" s="9"/>
      <c r="EV19" s="10">
        <f t="shared" si="28"/>
        <v>85737758.539999992</v>
      </c>
      <c r="EW19" s="10">
        <f t="shared" si="29"/>
        <v>18195445.030000001</v>
      </c>
      <c r="EX19" s="10">
        <f t="shared" si="30"/>
        <v>21.222207507922104</v>
      </c>
      <c r="EY19" s="4"/>
      <c r="EZ19" s="4"/>
    </row>
    <row r="20" spans="1:156" ht="15.75" x14ac:dyDescent="0.2">
      <c r="A20" s="12" t="s">
        <v>16</v>
      </c>
      <c r="B20" s="10"/>
      <c r="C20" s="10"/>
      <c r="D20" s="10">
        <f t="shared" si="0"/>
        <v>0</v>
      </c>
      <c r="E20" s="10"/>
      <c r="F20" s="10"/>
      <c r="G20" s="10">
        <f t="shared" si="1"/>
        <v>0</v>
      </c>
      <c r="H20" s="10"/>
      <c r="I20" s="10"/>
      <c r="J20" s="10"/>
      <c r="K20" s="10">
        <v>525310</v>
      </c>
      <c r="L20" s="10">
        <v>484071</v>
      </c>
      <c r="M20" s="10">
        <f t="shared" si="2"/>
        <v>92.149587862405056</v>
      </c>
      <c r="N20" s="10">
        <v>37466351</v>
      </c>
      <c r="O20" s="10">
        <v>13152850</v>
      </c>
      <c r="P20" s="10">
        <f t="shared" si="3"/>
        <v>35.105767305708532</v>
      </c>
      <c r="Q20" s="10"/>
      <c r="R20" s="10"/>
      <c r="S20" s="10">
        <f t="shared" si="4"/>
        <v>0</v>
      </c>
      <c r="T20" s="10">
        <v>318333</v>
      </c>
      <c r="U20" s="10">
        <v>0</v>
      </c>
      <c r="V20" s="10">
        <f t="shared" si="5"/>
        <v>0</v>
      </c>
      <c r="W20" s="10"/>
      <c r="X20" s="10"/>
      <c r="Y20" s="10">
        <f t="shared" si="6"/>
        <v>0</v>
      </c>
      <c r="Z20" s="10"/>
      <c r="AA20" s="10"/>
      <c r="AB20" s="10">
        <f t="shared" si="7"/>
        <v>0</v>
      </c>
      <c r="AC20" s="10">
        <v>307337</v>
      </c>
      <c r="AD20" s="10">
        <v>307337</v>
      </c>
      <c r="AE20" s="10">
        <f t="shared" si="8"/>
        <v>100</v>
      </c>
      <c r="AF20" s="10"/>
      <c r="AG20" s="10"/>
      <c r="AH20" s="10">
        <f t="shared" si="9"/>
        <v>0</v>
      </c>
      <c r="AI20" s="10"/>
      <c r="AJ20" s="10"/>
      <c r="AK20" s="10">
        <f t="shared" si="10"/>
        <v>0</v>
      </c>
      <c r="AL20" s="10"/>
      <c r="AM20" s="10"/>
      <c r="AN20" s="10">
        <f t="shared" si="11"/>
        <v>0</v>
      </c>
      <c r="AO20" s="10"/>
      <c r="AP20" s="10"/>
      <c r="AQ20" s="10">
        <f t="shared" si="12"/>
        <v>0</v>
      </c>
      <c r="AR20" s="10">
        <v>54043902</v>
      </c>
      <c r="AS20" s="10">
        <v>5089807.08</v>
      </c>
      <c r="AT20" s="10">
        <f t="shared" si="13"/>
        <v>9.4179119042884807</v>
      </c>
      <c r="AU20" s="10">
        <v>143750080.88</v>
      </c>
      <c r="AV20" s="10">
        <v>24748213.02</v>
      </c>
      <c r="AW20" s="10">
        <f t="shared" si="14"/>
        <v>17.216138501278039</v>
      </c>
      <c r="AX20" s="10"/>
      <c r="AY20" s="10"/>
      <c r="AZ20" s="10">
        <f t="shared" si="15"/>
        <v>0</v>
      </c>
      <c r="BA20" s="20">
        <v>4256183</v>
      </c>
      <c r="BB20" s="20">
        <v>2408540</v>
      </c>
      <c r="BC20" s="10">
        <f t="shared" si="16"/>
        <v>56.589202109025862</v>
      </c>
      <c r="BD20" s="10"/>
      <c r="BE20" s="10"/>
      <c r="BF20" s="10"/>
      <c r="BG20" s="10"/>
      <c r="BH20" s="10"/>
      <c r="BI20" s="9"/>
      <c r="BJ20" s="9"/>
      <c r="BK20" s="9"/>
      <c r="BL20" s="9"/>
      <c r="BM20" s="9">
        <v>89699070</v>
      </c>
      <c r="BN20" s="9">
        <v>0</v>
      </c>
      <c r="BO20" s="9">
        <v>0</v>
      </c>
      <c r="BP20" s="9">
        <v>2375000</v>
      </c>
      <c r="BQ20" s="9">
        <v>0</v>
      </c>
      <c r="BR20" s="9">
        <f t="shared" si="17"/>
        <v>0</v>
      </c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>
        <v>1710072</v>
      </c>
      <c r="CF20" s="9">
        <v>0</v>
      </c>
      <c r="CG20" s="9">
        <f t="shared" si="18"/>
        <v>0</v>
      </c>
      <c r="CH20" s="9">
        <v>6708219.79</v>
      </c>
      <c r="CI20" s="9">
        <v>0</v>
      </c>
      <c r="CJ20" s="9">
        <f t="shared" si="19"/>
        <v>0</v>
      </c>
      <c r="CK20" s="28">
        <v>350000</v>
      </c>
      <c r="CL20" s="28">
        <v>0</v>
      </c>
      <c r="CM20" s="28">
        <f t="shared" si="20"/>
        <v>0</v>
      </c>
      <c r="CN20" s="9">
        <v>256692</v>
      </c>
      <c r="CO20" s="9">
        <v>0</v>
      </c>
      <c r="CP20" s="9">
        <f t="shared" si="21"/>
        <v>0</v>
      </c>
      <c r="CQ20" s="9"/>
      <c r="CR20" s="9"/>
      <c r="CS20" s="9"/>
      <c r="CT20" s="9">
        <v>5812856.2000000002</v>
      </c>
      <c r="CU20" s="9">
        <v>0</v>
      </c>
      <c r="CV20" s="9">
        <f t="shared" si="22"/>
        <v>0</v>
      </c>
      <c r="CW20" s="9"/>
      <c r="CX20" s="9"/>
      <c r="CY20" s="9"/>
      <c r="CZ20" s="9">
        <v>333260</v>
      </c>
      <c r="DA20" s="9">
        <v>0</v>
      </c>
      <c r="DB20" s="9">
        <f t="shared" si="23"/>
        <v>0</v>
      </c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>
        <v>1316223.99</v>
      </c>
      <c r="DS20" s="9">
        <v>0</v>
      </c>
      <c r="DT20" s="9">
        <f t="shared" si="24"/>
        <v>0</v>
      </c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>
        <v>3527997.69</v>
      </c>
      <c r="EH20" s="9">
        <v>0</v>
      </c>
      <c r="EI20" s="9">
        <f t="shared" si="33"/>
        <v>0</v>
      </c>
      <c r="EJ20" s="9">
        <v>2937589</v>
      </c>
      <c r="EK20" s="9">
        <v>0</v>
      </c>
      <c r="EL20" s="9">
        <f t="shared" ref="EL20" si="40">EK20/EJ20*100</f>
        <v>0</v>
      </c>
      <c r="EM20" s="9"/>
      <c r="EN20" s="9"/>
      <c r="EO20" s="9"/>
      <c r="EP20" s="9">
        <v>2519000</v>
      </c>
      <c r="EQ20" s="9">
        <v>0</v>
      </c>
      <c r="ER20" s="9">
        <f t="shared" si="27"/>
        <v>0</v>
      </c>
      <c r="ES20" s="9"/>
      <c r="ET20" s="9"/>
      <c r="EU20" s="9"/>
      <c r="EV20" s="10">
        <f t="shared" si="28"/>
        <v>358213477.55000001</v>
      </c>
      <c r="EW20" s="10">
        <f t="shared" si="29"/>
        <v>46190818.099999994</v>
      </c>
      <c r="EX20" s="10">
        <f t="shared" si="30"/>
        <v>12.894773925292247</v>
      </c>
      <c r="EY20" s="4"/>
      <c r="EZ20" s="4"/>
    </row>
    <row r="21" spans="1:156" ht="15.75" x14ac:dyDescent="0.2">
      <c r="A21" s="12" t="s">
        <v>17</v>
      </c>
      <c r="B21" s="10"/>
      <c r="C21" s="10"/>
      <c r="D21" s="10">
        <f t="shared" si="0"/>
        <v>0</v>
      </c>
      <c r="E21" s="10"/>
      <c r="F21" s="10"/>
      <c r="G21" s="10">
        <f t="shared" si="1"/>
        <v>0</v>
      </c>
      <c r="H21" s="10"/>
      <c r="I21" s="10"/>
      <c r="J21" s="10"/>
      <c r="K21" s="10">
        <v>286750</v>
      </c>
      <c r="L21" s="10">
        <v>0</v>
      </c>
      <c r="M21" s="10">
        <f t="shared" si="2"/>
        <v>0</v>
      </c>
      <c r="N21" s="10">
        <v>21000000</v>
      </c>
      <c r="O21" s="10">
        <v>0</v>
      </c>
      <c r="P21" s="10">
        <f t="shared" si="3"/>
        <v>0</v>
      </c>
      <c r="Q21" s="10"/>
      <c r="R21" s="10"/>
      <c r="S21" s="10">
        <f t="shared" si="4"/>
        <v>0</v>
      </c>
      <c r="T21" s="10">
        <v>318333</v>
      </c>
      <c r="U21" s="10">
        <v>318333</v>
      </c>
      <c r="V21" s="10">
        <f t="shared" si="5"/>
        <v>100</v>
      </c>
      <c r="W21" s="10"/>
      <c r="X21" s="10"/>
      <c r="Y21" s="10">
        <f t="shared" si="6"/>
        <v>0</v>
      </c>
      <c r="Z21" s="10"/>
      <c r="AA21" s="10"/>
      <c r="AB21" s="10">
        <f t="shared" si="7"/>
        <v>0</v>
      </c>
      <c r="AC21" s="10">
        <v>307337</v>
      </c>
      <c r="AD21" s="10">
        <v>73634.399999999994</v>
      </c>
      <c r="AE21" s="10">
        <f t="shared" si="8"/>
        <v>23.958846477970436</v>
      </c>
      <c r="AF21" s="10"/>
      <c r="AG21" s="10"/>
      <c r="AH21" s="10">
        <f t="shared" si="9"/>
        <v>0</v>
      </c>
      <c r="AI21" s="10"/>
      <c r="AJ21" s="10"/>
      <c r="AK21" s="10">
        <f t="shared" si="10"/>
        <v>0</v>
      </c>
      <c r="AL21" s="10"/>
      <c r="AM21" s="10"/>
      <c r="AN21" s="10">
        <f t="shared" si="11"/>
        <v>0</v>
      </c>
      <c r="AO21" s="10"/>
      <c r="AP21" s="10"/>
      <c r="AQ21" s="10">
        <f t="shared" si="12"/>
        <v>0</v>
      </c>
      <c r="AR21" s="10">
        <v>2234949</v>
      </c>
      <c r="AS21" s="10">
        <v>1906808.9</v>
      </c>
      <c r="AT21" s="10">
        <f t="shared" si="13"/>
        <v>85.317781300602377</v>
      </c>
      <c r="AU21" s="10">
        <v>17316352</v>
      </c>
      <c r="AV21" s="10">
        <v>0</v>
      </c>
      <c r="AW21" s="10">
        <f t="shared" si="14"/>
        <v>0</v>
      </c>
      <c r="AX21" s="10"/>
      <c r="AY21" s="10"/>
      <c r="AZ21" s="10">
        <f t="shared" si="15"/>
        <v>0</v>
      </c>
      <c r="BA21" s="20">
        <v>2108249</v>
      </c>
      <c r="BB21" s="20">
        <v>958861.42</v>
      </c>
      <c r="BC21" s="10">
        <f t="shared" si="16"/>
        <v>45.481412299970266</v>
      </c>
      <c r="BD21" s="10"/>
      <c r="BE21" s="10"/>
      <c r="BF21" s="10"/>
      <c r="BG21" s="10"/>
      <c r="BH21" s="10"/>
      <c r="BI21" s="9"/>
      <c r="BJ21" s="9"/>
      <c r="BK21" s="9"/>
      <c r="BL21" s="9"/>
      <c r="BM21" s="9"/>
      <c r="BN21" s="9"/>
      <c r="BO21" s="9"/>
      <c r="BP21" s="9">
        <v>2375000</v>
      </c>
      <c r="BQ21" s="9">
        <v>2064378.8799999999</v>
      </c>
      <c r="BR21" s="9">
        <f t="shared" si="17"/>
        <v>86.921215999999987</v>
      </c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>
        <v>1008000</v>
      </c>
      <c r="CF21" s="9">
        <v>1008000</v>
      </c>
      <c r="CG21" s="9">
        <f t="shared" si="18"/>
        <v>100</v>
      </c>
      <c r="CH21" s="9">
        <v>6024931.8700000001</v>
      </c>
      <c r="CI21" s="9">
        <v>2526816.92</v>
      </c>
      <c r="CJ21" s="9">
        <f t="shared" si="19"/>
        <v>41.939344286726346</v>
      </c>
      <c r="CK21" s="28">
        <v>331500</v>
      </c>
      <c r="CL21" s="28">
        <v>0</v>
      </c>
      <c r="CM21" s="28">
        <f t="shared" si="20"/>
        <v>0</v>
      </c>
      <c r="CN21" s="9"/>
      <c r="CO21" s="9"/>
      <c r="CP21" s="9"/>
      <c r="CQ21" s="9"/>
      <c r="CR21" s="9"/>
      <c r="CS21" s="9"/>
      <c r="CT21" s="9">
        <v>3034174.08</v>
      </c>
      <c r="CU21" s="9">
        <v>455049.2</v>
      </c>
      <c r="CV21" s="9">
        <f t="shared" si="22"/>
        <v>14.997465142145042</v>
      </c>
      <c r="CW21" s="9"/>
      <c r="CX21" s="9"/>
      <c r="CY21" s="9"/>
      <c r="CZ21" s="9">
        <v>333260</v>
      </c>
      <c r="DA21" s="9">
        <v>0</v>
      </c>
      <c r="DB21" s="9">
        <f t="shared" si="23"/>
        <v>0</v>
      </c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>
        <v>6464505.8200000003</v>
      </c>
      <c r="DS21" s="9">
        <v>5985125.1299999999</v>
      </c>
      <c r="DT21" s="9">
        <f t="shared" si="24"/>
        <v>92.584418618405692</v>
      </c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>
        <v>4733595.1100000003</v>
      </c>
      <c r="EH21" s="9">
        <v>0</v>
      </c>
      <c r="EI21" s="9">
        <f t="shared" si="33"/>
        <v>0</v>
      </c>
      <c r="EJ21" s="9"/>
      <c r="EK21" s="9"/>
      <c r="EL21" s="9"/>
      <c r="EM21" s="9"/>
      <c r="EN21" s="9"/>
      <c r="EO21" s="9"/>
      <c r="EP21" s="9">
        <v>129715</v>
      </c>
      <c r="EQ21" s="9">
        <v>0</v>
      </c>
      <c r="ER21" s="9">
        <f t="shared" si="27"/>
        <v>0</v>
      </c>
      <c r="ES21" s="9"/>
      <c r="ET21" s="9"/>
      <c r="EU21" s="9"/>
      <c r="EV21" s="10">
        <f t="shared" si="28"/>
        <v>68006651.879999995</v>
      </c>
      <c r="EW21" s="10">
        <f t="shared" si="29"/>
        <v>15297007.849999998</v>
      </c>
      <c r="EX21" s="10">
        <f t="shared" si="30"/>
        <v>22.493399435384759</v>
      </c>
      <c r="EY21" s="4"/>
      <c r="EZ21" s="4"/>
    </row>
    <row r="22" spans="1:156" ht="15.75" x14ac:dyDescent="0.2">
      <c r="A22" s="12" t="s">
        <v>18</v>
      </c>
      <c r="B22" s="10"/>
      <c r="C22" s="10"/>
      <c r="D22" s="10">
        <f t="shared" si="0"/>
        <v>0</v>
      </c>
      <c r="E22" s="10"/>
      <c r="F22" s="10"/>
      <c r="G22" s="10">
        <f t="shared" si="1"/>
        <v>0</v>
      </c>
      <c r="H22" s="10"/>
      <c r="I22" s="10"/>
      <c r="J22" s="10"/>
      <c r="K22" s="10">
        <v>928751</v>
      </c>
      <c r="L22" s="10">
        <v>0</v>
      </c>
      <c r="M22" s="10">
        <f t="shared" si="2"/>
        <v>0</v>
      </c>
      <c r="N22" s="10">
        <v>51914868</v>
      </c>
      <c r="O22" s="10">
        <v>1159356.25</v>
      </c>
      <c r="P22" s="10">
        <f t="shared" si="3"/>
        <v>2.2331873212121045</v>
      </c>
      <c r="Q22" s="10"/>
      <c r="R22" s="10"/>
      <c r="S22" s="10">
        <f t="shared" si="4"/>
        <v>0</v>
      </c>
      <c r="T22" s="10">
        <v>318334</v>
      </c>
      <c r="U22" s="10">
        <v>318334</v>
      </c>
      <c r="V22" s="10">
        <f t="shared" si="5"/>
        <v>100</v>
      </c>
      <c r="W22" s="10"/>
      <c r="X22" s="10"/>
      <c r="Y22" s="10">
        <f t="shared" si="6"/>
        <v>0</v>
      </c>
      <c r="Z22" s="10"/>
      <c r="AA22" s="10"/>
      <c r="AB22" s="10">
        <f t="shared" si="7"/>
        <v>0</v>
      </c>
      <c r="AC22" s="10">
        <v>1536685</v>
      </c>
      <c r="AD22" s="10">
        <v>0</v>
      </c>
      <c r="AE22" s="10">
        <f t="shared" si="8"/>
        <v>0</v>
      </c>
      <c r="AF22" s="10"/>
      <c r="AG22" s="10"/>
      <c r="AH22" s="10">
        <f t="shared" si="9"/>
        <v>0</v>
      </c>
      <c r="AI22" s="10"/>
      <c r="AJ22" s="10"/>
      <c r="AK22" s="10">
        <f t="shared" si="10"/>
        <v>0</v>
      </c>
      <c r="AL22" s="10"/>
      <c r="AM22" s="10"/>
      <c r="AN22" s="10">
        <f t="shared" si="11"/>
        <v>0</v>
      </c>
      <c r="AO22" s="10"/>
      <c r="AP22" s="10"/>
      <c r="AQ22" s="10">
        <f t="shared" si="12"/>
        <v>0</v>
      </c>
      <c r="AR22" s="10">
        <v>4229795</v>
      </c>
      <c r="AS22" s="10">
        <v>499101.7</v>
      </c>
      <c r="AT22" s="10">
        <f t="shared" si="13"/>
        <v>11.799666414093354</v>
      </c>
      <c r="AU22" s="10">
        <v>8000000</v>
      </c>
      <c r="AV22" s="10">
        <v>0</v>
      </c>
      <c r="AW22" s="10">
        <f t="shared" si="14"/>
        <v>0</v>
      </c>
      <c r="AX22" s="10"/>
      <c r="AY22" s="10"/>
      <c r="AZ22" s="10">
        <f t="shared" si="15"/>
        <v>0</v>
      </c>
      <c r="BA22" s="20">
        <v>11313323</v>
      </c>
      <c r="BB22" s="20">
        <v>5166000</v>
      </c>
      <c r="BC22" s="10">
        <f t="shared" si="16"/>
        <v>45.662976297945349</v>
      </c>
      <c r="BD22" s="10"/>
      <c r="BE22" s="10"/>
      <c r="BF22" s="10"/>
      <c r="BG22" s="10"/>
      <c r="BH22" s="10"/>
      <c r="BI22" s="9"/>
      <c r="BJ22" s="9"/>
      <c r="BK22" s="9"/>
      <c r="BL22" s="9"/>
      <c r="BM22" s="9"/>
      <c r="BN22" s="9"/>
      <c r="BO22" s="9"/>
      <c r="BP22" s="9">
        <v>2375000</v>
      </c>
      <c r="BQ22" s="9">
        <v>0</v>
      </c>
      <c r="BR22" s="9">
        <f t="shared" si="17"/>
        <v>0</v>
      </c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>
        <v>1054519.2</v>
      </c>
      <c r="CF22" s="9">
        <v>0</v>
      </c>
      <c r="CG22" s="9">
        <f t="shared" si="18"/>
        <v>0</v>
      </c>
      <c r="CH22" s="9">
        <v>13074795.640000001</v>
      </c>
      <c r="CI22" s="9">
        <v>5339924.76</v>
      </c>
      <c r="CJ22" s="9">
        <f t="shared" si="19"/>
        <v>40.841363085350672</v>
      </c>
      <c r="CK22" s="28">
        <v>40000</v>
      </c>
      <c r="CL22" s="28">
        <v>0</v>
      </c>
      <c r="CM22" s="28">
        <f t="shared" si="20"/>
        <v>0</v>
      </c>
      <c r="CN22" s="9"/>
      <c r="CO22" s="9"/>
      <c r="CP22" s="9"/>
      <c r="CQ22" s="9"/>
      <c r="CR22" s="9"/>
      <c r="CS22" s="9"/>
      <c r="CT22" s="9">
        <v>8270980.7699999996</v>
      </c>
      <c r="CU22" s="9">
        <v>0</v>
      </c>
      <c r="CV22" s="9">
        <f t="shared" si="22"/>
        <v>0</v>
      </c>
      <c r="CW22" s="9">
        <v>1132236.72</v>
      </c>
      <c r="CX22" s="9">
        <v>1132236.72</v>
      </c>
      <c r="CY22" s="9">
        <f t="shared" si="31"/>
        <v>100</v>
      </c>
      <c r="CZ22" s="9">
        <v>333260</v>
      </c>
      <c r="DA22" s="9">
        <v>0</v>
      </c>
      <c r="DB22" s="9">
        <f t="shared" si="23"/>
        <v>0</v>
      </c>
      <c r="DC22" s="9">
        <v>976017</v>
      </c>
      <c r="DD22" s="9">
        <v>0</v>
      </c>
      <c r="DE22" s="9">
        <f t="shared" si="32"/>
        <v>0</v>
      </c>
      <c r="DF22" s="9"/>
      <c r="DG22" s="9"/>
      <c r="DH22" s="9"/>
      <c r="DI22" s="9">
        <v>29151304</v>
      </c>
      <c r="DJ22" s="9">
        <v>0</v>
      </c>
      <c r="DK22" s="9">
        <v>0</v>
      </c>
      <c r="DL22" s="9"/>
      <c r="DM22" s="9"/>
      <c r="DN22" s="9"/>
      <c r="DO22" s="9"/>
      <c r="DP22" s="9"/>
      <c r="DQ22" s="9"/>
      <c r="DR22" s="9">
        <v>7070653.75</v>
      </c>
      <c r="DS22" s="9">
        <v>1523778.5</v>
      </c>
      <c r="DT22" s="9">
        <f t="shared" si="24"/>
        <v>21.550744158558182</v>
      </c>
      <c r="DU22" s="9"/>
      <c r="DV22" s="9"/>
      <c r="DW22" s="9"/>
      <c r="DX22" s="9">
        <v>150000</v>
      </c>
      <c r="DY22" s="9">
        <v>0</v>
      </c>
      <c r="DZ22" s="9">
        <f t="shared" si="25"/>
        <v>0</v>
      </c>
      <c r="EA22" s="9"/>
      <c r="EB22" s="9"/>
      <c r="EC22" s="9"/>
      <c r="ED22" s="9"/>
      <c r="EE22" s="9"/>
      <c r="EF22" s="9"/>
      <c r="EG22" s="9">
        <v>8603550.1899999995</v>
      </c>
      <c r="EH22" s="9">
        <v>0</v>
      </c>
      <c r="EI22" s="9">
        <f t="shared" si="33"/>
        <v>0</v>
      </c>
      <c r="EJ22" s="9"/>
      <c r="EK22" s="9"/>
      <c r="EL22" s="9"/>
      <c r="EM22" s="9">
        <v>1492200</v>
      </c>
      <c r="EN22" s="9">
        <v>0</v>
      </c>
      <c r="EO22" s="9">
        <v>0</v>
      </c>
      <c r="EP22" s="9">
        <v>564339.69999999995</v>
      </c>
      <c r="EQ22" s="9">
        <v>0</v>
      </c>
      <c r="ER22" s="9">
        <f t="shared" si="27"/>
        <v>0</v>
      </c>
      <c r="ES22" s="9"/>
      <c r="ET22" s="9"/>
      <c r="EU22" s="9"/>
      <c r="EV22" s="10">
        <f t="shared" si="28"/>
        <v>152530612.96999997</v>
      </c>
      <c r="EW22" s="10">
        <f t="shared" si="29"/>
        <v>15138731.930000002</v>
      </c>
      <c r="EX22" s="10">
        <f t="shared" si="30"/>
        <v>9.9250449698104326</v>
      </c>
      <c r="EY22" s="4"/>
      <c r="EZ22" s="4"/>
    </row>
    <row r="23" spans="1:156" ht="15.75" x14ac:dyDescent="0.2">
      <c r="A23" s="12" t="s">
        <v>19</v>
      </c>
      <c r="B23" s="10">
        <v>39043791.149999999</v>
      </c>
      <c r="C23" s="10">
        <v>0</v>
      </c>
      <c r="D23" s="10">
        <f t="shared" si="0"/>
        <v>0</v>
      </c>
      <c r="E23" s="10">
        <v>25383904.77</v>
      </c>
      <c r="F23" s="10">
        <v>0</v>
      </c>
      <c r="G23" s="10">
        <f t="shared" si="1"/>
        <v>0</v>
      </c>
      <c r="H23" s="10"/>
      <c r="I23" s="10"/>
      <c r="J23" s="10"/>
      <c r="K23" s="10">
        <v>646780</v>
      </c>
      <c r="L23" s="10">
        <v>0</v>
      </c>
      <c r="M23" s="10">
        <f t="shared" si="2"/>
        <v>0</v>
      </c>
      <c r="N23" s="10">
        <v>37972770</v>
      </c>
      <c r="O23" s="10">
        <v>0</v>
      </c>
      <c r="P23" s="10">
        <f t="shared" si="3"/>
        <v>0</v>
      </c>
      <c r="Q23" s="10"/>
      <c r="R23" s="10"/>
      <c r="S23" s="10">
        <f t="shared" si="4"/>
        <v>0</v>
      </c>
      <c r="T23" s="10"/>
      <c r="U23" s="10"/>
      <c r="V23" s="10">
        <f t="shared" si="5"/>
        <v>0</v>
      </c>
      <c r="W23" s="10"/>
      <c r="X23" s="10"/>
      <c r="Y23" s="10">
        <f t="shared" si="6"/>
        <v>0</v>
      </c>
      <c r="Z23" s="10"/>
      <c r="AA23" s="10"/>
      <c r="AB23" s="10">
        <f t="shared" si="7"/>
        <v>0</v>
      </c>
      <c r="AC23" s="10">
        <v>922011</v>
      </c>
      <c r="AD23" s="10">
        <v>0</v>
      </c>
      <c r="AE23" s="10">
        <f t="shared" si="8"/>
        <v>0</v>
      </c>
      <c r="AF23" s="10">
        <v>17007827.239999998</v>
      </c>
      <c r="AG23" s="10">
        <v>0</v>
      </c>
      <c r="AH23" s="10">
        <f t="shared" si="9"/>
        <v>0</v>
      </c>
      <c r="AI23" s="10"/>
      <c r="AJ23" s="10"/>
      <c r="AK23" s="10">
        <f t="shared" si="10"/>
        <v>0</v>
      </c>
      <c r="AL23" s="10"/>
      <c r="AM23" s="10"/>
      <c r="AN23" s="10">
        <f t="shared" si="11"/>
        <v>0</v>
      </c>
      <c r="AO23" s="10"/>
      <c r="AP23" s="10"/>
      <c r="AQ23" s="10">
        <f t="shared" si="12"/>
        <v>0</v>
      </c>
      <c r="AR23" s="10">
        <v>12151845</v>
      </c>
      <c r="AS23" s="10">
        <v>0</v>
      </c>
      <c r="AT23" s="10">
        <f t="shared" si="13"/>
        <v>0</v>
      </c>
      <c r="AU23" s="10">
        <v>131813653.34</v>
      </c>
      <c r="AV23" s="10">
        <v>0</v>
      </c>
      <c r="AW23" s="10">
        <f t="shared" si="14"/>
        <v>0</v>
      </c>
      <c r="AX23" s="10"/>
      <c r="AY23" s="10"/>
      <c r="AZ23" s="10">
        <f t="shared" si="15"/>
        <v>0</v>
      </c>
      <c r="BA23" s="20">
        <v>9350721</v>
      </c>
      <c r="BB23" s="20">
        <v>5066981.5</v>
      </c>
      <c r="BC23" s="10">
        <f t="shared" si="16"/>
        <v>54.188136936178502</v>
      </c>
      <c r="BD23" s="10"/>
      <c r="BE23" s="10"/>
      <c r="BF23" s="10"/>
      <c r="BG23" s="10"/>
      <c r="BH23" s="10"/>
      <c r="BI23" s="9"/>
      <c r="BJ23" s="9"/>
      <c r="BK23" s="9"/>
      <c r="BL23" s="9"/>
      <c r="BM23" s="9"/>
      <c r="BN23" s="9"/>
      <c r="BO23" s="9"/>
      <c r="BP23" s="9">
        <v>7275763</v>
      </c>
      <c r="BQ23" s="9">
        <v>451562.15</v>
      </c>
      <c r="BR23" s="9">
        <f t="shared" si="17"/>
        <v>6.2063889381773434</v>
      </c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>
        <v>6889525.4400000004</v>
      </c>
      <c r="CF23" s="9">
        <v>6889525.4400000004</v>
      </c>
      <c r="CG23" s="9">
        <f t="shared" si="18"/>
        <v>100</v>
      </c>
      <c r="CH23" s="9">
        <v>6708219.7999999998</v>
      </c>
      <c r="CI23" s="9">
        <v>2436608.1</v>
      </c>
      <c r="CJ23" s="9">
        <f t="shared" si="19"/>
        <v>36.322723056868234</v>
      </c>
      <c r="CK23" s="28">
        <v>50000</v>
      </c>
      <c r="CL23" s="28">
        <v>0</v>
      </c>
      <c r="CM23" s="28">
        <f t="shared" si="20"/>
        <v>0</v>
      </c>
      <c r="CN23" s="9"/>
      <c r="CO23" s="9"/>
      <c r="CP23" s="9"/>
      <c r="CQ23" s="9"/>
      <c r="CR23" s="9"/>
      <c r="CS23" s="9"/>
      <c r="CT23" s="9">
        <v>5590327.7800000003</v>
      </c>
      <c r="CU23" s="9">
        <v>0</v>
      </c>
      <c r="CV23" s="9">
        <f t="shared" si="22"/>
        <v>0</v>
      </c>
      <c r="CW23" s="9">
        <v>471765.36</v>
      </c>
      <c r="CX23" s="9">
        <v>471765.36</v>
      </c>
      <c r="CY23" s="9">
        <f t="shared" si="31"/>
        <v>100</v>
      </c>
      <c r="CZ23" s="9"/>
      <c r="DA23" s="9"/>
      <c r="DB23" s="9"/>
      <c r="DC23" s="9">
        <v>985420</v>
      </c>
      <c r="DD23" s="9">
        <v>0</v>
      </c>
      <c r="DE23" s="9">
        <f t="shared" si="32"/>
        <v>0</v>
      </c>
      <c r="DF23" s="9"/>
      <c r="DG23" s="9"/>
      <c r="DH23" s="9"/>
      <c r="DI23" s="9"/>
      <c r="DJ23" s="9"/>
      <c r="DK23" s="9"/>
      <c r="DL23" s="9">
        <v>1000000</v>
      </c>
      <c r="DM23" s="9">
        <v>0</v>
      </c>
      <c r="DN23" s="9">
        <v>0</v>
      </c>
      <c r="DO23" s="9"/>
      <c r="DP23" s="9"/>
      <c r="DQ23" s="9"/>
      <c r="DR23" s="9">
        <v>5800409</v>
      </c>
      <c r="DS23" s="9">
        <v>0</v>
      </c>
      <c r="DT23" s="9">
        <f t="shared" si="24"/>
        <v>0</v>
      </c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>
        <v>12988476.289999999</v>
      </c>
      <c r="EH23" s="9">
        <v>0</v>
      </c>
      <c r="EI23" s="9">
        <f t="shared" si="33"/>
        <v>0</v>
      </c>
      <c r="EJ23" s="9">
        <v>328046</v>
      </c>
      <c r="EK23" s="9">
        <v>0</v>
      </c>
      <c r="EL23" s="9">
        <v>0</v>
      </c>
      <c r="EM23" s="9"/>
      <c r="EN23" s="9"/>
      <c r="EO23" s="9"/>
      <c r="EP23" s="9">
        <v>2418166</v>
      </c>
      <c r="EQ23" s="9">
        <v>0</v>
      </c>
      <c r="ER23" s="9">
        <f t="shared" si="27"/>
        <v>0</v>
      </c>
      <c r="ES23" s="9"/>
      <c r="ET23" s="9"/>
      <c r="EU23" s="9"/>
      <c r="EV23" s="10">
        <f t="shared" si="28"/>
        <v>324799422.17000002</v>
      </c>
      <c r="EW23" s="10">
        <f t="shared" si="29"/>
        <v>15316442.549999999</v>
      </c>
      <c r="EX23" s="10">
        <f t="shared" si="30"/>
        <v>4.71566188377742</v>
      </c>
      <c r="EY23" s="4"/>
      <c r="EZ23" s="4"/>
    </row>
    <row r="24" spans="1:156" ht="15.75" x14ac:dyDescent="0.2">
      <c r="A24" s="12" t="s">
        <v>20</v>
      </c>
      <c r="B24" s="10"/>
      <c r="C24" s="10"/>
      <c r="D24" s="10">
        <f t="shared" si="0"/>
        <v>0</v>
      </c>
      <c r="E24" s="10"/>
      <c r="F24" s="10"/>
      <c r="G24" s="10">
        <f t="shared" si="1"/>
        <v>0</v>
      </c>
      <c r="H24" s="10"/>
      <c r="I24" s="10"/>
      <c r="J24" s="10"/>
      <c r="K24" s="10">
        <v>323788</v>
      </c>
      <c r="L24" s="10">
        <v>0</v>
      </c>
      <c r="M24" s="10">
        <f t="shared" si="2"/>
        <v>0</v>
      </c>
      <c r="N24" s="10">
        <v>15762582</v>
      </c>
      <c r="O24" s="10">
        <v>0</v>
      </c>
      <c r="P24" s="10">
        <f t="shared" si="3"/>
        <v>0</v>
      </c>
      <c r="Q24" s="10"/>
      <c r="R24" s="10"/>
      <c r="S24" s="10">
        <f t="shared" si="4"/>
        <v>0</v>
      </c>
      <c r="T24" s="10"/>
      <c r="U24" s="10"/>
      <c r="V24" s="10">
        <f t="shared" si="5"/>
        <v>0</v>
      </c>
      <c r="W24" s="10"/>
      <c r="X24" s="10"/>
      <c r="Y24" s="10">
        <f t="shared" si="6"/>
        <v>0</v>
      </c>
      <c r="Z24" s="10"/>
      <c r="AA24" s="10"/>
      <c r="AB24" s="10">
        <f t="shared" si="7"/>
        <v>0</v>
      </c>
      <c r="AC24" s="10">
        <v>2151359</v>
      </c>
      <c r="AD24" s="10">
        <v>0</v>
      </c>
      <c r="AE24" s="10">
        <f t="shared" si="8"/>
        <v>0</v>
      </c>
      <c r="AF24" s="10"/>
      <c r="AG24" s="10"/>
      <c r="AH24" s="10">
        <f t="shared" si="9"/>
        <v>0</v>
      </c>
      <c r="AI24" s="10"/>
      <c r="AJ24" s="10"/>
      <c r="AK24" s="10">
        <f t="shared" si="10"/>
        <v>0</v>
      </c>
      <c r="AL24" s="10"/>
      <c r="AM24" s="10"/>
      <c r="AN24" s="10">
        <f t="shared" si="11"/>
        <v>0</v>
      </c>
      <c r="AO24" s="10"/>
      <c r="AP24" s="10"/>
      <c r="AQ24" s="10">
        <f t="shared" si="12"/>
        <v>0</v>
      </c>
      <c r="AR24" s="10"/>
      <c r="AS24" s="10"/>
      <c r="AT24" s="10">
        <f t="shared" si="13"/>
        <v>0</v>
      </c>
      <c r="AU24" s="10">
        <v>5000000</v>
      </c>
      <c r="AV24" s="10">
        <v>0</v>
      </c>
      <c r="AW24" s="10">
        <f t="shared" si="14"/>
        <v>0</v>
      </c>
      <c r="AX24" s="10"/>
      <c r="AY24" s="10"/>
      <c r="AZ24" s="10">
        <f t="shared" si="15"/>
        <v>0</v>
      </c>
      <c r="BA24" s="20"/>
      <c r="BB24" s="20"/>
      <c r="BC24" s="10">
        <f t="shared" si="16"/>
        <v>0</v>
      </c>
      <c r="BD24" s="10"/>
      <c r="BE24" s="10"/>
      <c r="BF24" s="10"/>
      <c r="BG24" s="10"/>
      <c r="BH24" s="10"/>
      <c r="BI24" s="9"/>
      <c r="BJ24" s="9"/>
      <c r="BK24" s="9"/>
      <c r="BL24" s="9"/>
      <c r="BM24" s="9"/>
      <c r="BN24" s="9"/>
      <c r="BO24" s="9"/>
      <c r="BP24" s="9">
        <v>2952600</v>
      </c>
      <c r="BQ24" s="9">
        <v>0</v>
      </c>
      <c r="BR24" s="9">
        <f t="shared" si="17"/>
        <v>0</v>
      </c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>
        <v>247212</v>
      </c>
      <c r="CF24" s="9">
        <v>247212</v>
      </c>
      <c r="CG24" s="9">
        <f t="shared" si="18"/>
        <v>100</v>
      </c>
      <c r="CH24" s="9">
        <v>4024931.87</v>
      </c>
      <c r="CI24" s="9">
        <v>0</v>
      </c>
      <c r="CJ24" s="9">
        <f t="shared" si="19"/>
        <v>0</v>
      </c>
      <c r="CK24" s="28">
        <v>209500</v>
      </c>
      <c r="CL24" s="28">
        <v>35100</v>
      </c>
      <c r="CM24" s="28">
        <f t="shared" si="20"/>
        <v>16.754176610978519</v>
      </c>
      <c r="CN24" s="9">
        <v>128346</v>
      </c>
      <c r="CO24" s="9">
        <v>0</v>
      </c>
      <c r="CP24" s="9">
        <f t="shared" si="21"/>
        <v>0</v>
      </c>
      <c r="CQ24" s="9">
        <v>58414086</v>
      </c>
      <c r="CR24" s="9">
        <v>10481776.35</v>
      </c>
      <c r="CS24" s="9">
        <f>CR24/CQ24*100</f>
        <v>17.943919125945069</v>
      </c>
      <c r="CT24" s="9">
        <v>4800000</v>
      </c>
      <c r="CU24" s="9">
        <v>0</v>
      </c>
      <c r="CV24" s="9">
        <f t="shared" si="22"/>
        <v>0</v>
      </c>
      <c r="CW24" s="9"/>
      <c r="CX24" s="9"/>
      <c r="CY24" s="9"/>
      <c r="CZ24" s="9">
        <v>333260</v>
      </c>
      <c r="DA24" s="9">
        <v>0</v>
      </c>
      <c r="DB24" s="9">
        <f t="shared" si="23"/>
        <v>0</v>
      </c>
      <c r="DC24" s="9">
        <v>976017</v>
      </c>
      <c r="DD24" s="9">
        <v>0</v>
      </c>
      <c r="DE24" s="9">
        <f t="shared" si="32"/>
        <v>0</v>
      </c>
      <c r="DF24" s="9"/>
      <c r="DG24" s="9"/>
      <c r="DH24" s="9"/>
      <c r="DI24" s="9"/>
      <c r="DJ24" s="9"/>
      <c r="DK24" s="9"/>
      <c r="DL24" s="9">
        <v>2000000</v>
      </c>
      <c r="DM24" s="9">
        <v>0</v>
      </c>
      <c r="DN24" s="9">
        <v>0</v>
      </c>
      <c r="DO24" s="9"/>
      <c r="DP24" s="9"/>
      <c r="DQ24" s="9"/>
      <c r="DR24" s="9">
        <v>10841325.9</v>
      </c>
      <c r="DS24" s="9">
        <v>0</v>
      </c>
      <c r="DT24" s="9">
        <f t="shared" si="24"/>
        <v>0</v>
      </c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>
        <v>1214090</v>
      </c>
      <c r="EQ24" s="9">
        <v>1041644.4</v>
      </c>
      <c r="ER24" s="9">
        <f t="shared" si="27"/>
        <v>85.796308346168743</v>
      </c>
      <c r="ES24" s="9"/>
      <c r="ET24" s="9"/>
      <c r="EU24" s="9"/>
      <c r="EV24" s="10">
        <f t="shared" si="28"/>
        <v>109379097.77000001</v>
      </c>
      <c r="EW24" s="10">
        <f t="shared" si="29"/>
        <v>11805732.75</v>
      </c>
      <c r="EX24" s="10">
        <f t="shared" si="30"/>
        <v>10.793408421437922</v>
      </c>
      <c r="EY24" s="4"/>
      <c r="EZ24" s="4"/>
    </row>
    <row r="25" spans="1:156" ht="15.75" x14ac:dyDescent="0.2">
      <c r="A25" s="12" t="s">
        <v>21</v>
      </c>
      <c r="B25" s="10"/>
      <c r="C25" s="10"/>
      <c r="D25" s="10">
        <f t="shared" si="0"/>
        <v>0</v>
      </c>
      <c r="E25" s="10"/>
      <c r="F25" s="10"/>
      <c r="G25" s="10">
        <f t="shared" si="1"/>
        <v>0</v>
      </c>
      <c r="H25" s="10"/>
      <c r="I25" s="10"/>
      <c r="J25" s="10"/>
      <c r="K25" s="10">
        <v>788562</v>
      </c>
      <c r="L25" s="10">
        <v>0</v>
      </c>
      <c r="M25" s="10">
        <f t="shared" si="2"/>
        <v>0</v>
      </c>
      <c r="N25" s="10">
        <v>124462000</v>
      </c>
      <c r="O25" s="10">
        <v>0</v>
      </c>
      <c r="P25" s="10">
        <f t="shared" si="3"/>
        <v>0</v>
      </c>
      <c r="Q25" s="10"/>
      <c r="R25" s="10"/>
      <c r="S25" s="10">
        <f t="shared" si="4"/>
        <v>0</v>
      </c>
      <c r="T25" s="10">
        <v>318334</v>
      </c>
      <c r="U25" s="10">
        <v>318334</v>
      </c>
      <c r="V25" s="10">
        <f t="shared" si="5"/>
        <v>100</v>
      </c>
      <c r="W25" s="10"/>
      <c r="X25" s="10"/>
      <c r="Y25" s="10">
        <f t="shared" si="6"/>
        <v>0</v>
      </c>
      <c r="Z25" s="10"/>
      <c r="AA25" s="10"/>
      <c r="AB25" s="10">
        <f t="shared" si="7"/>
        <v>0</v>
      </c>
      <c r="AC25" s="10">
        <v>614674</v>
      </c>
      <c r="AD25" s="10">
        <v>0</v>
      </c>
      <c r="AE25" s="10">
        <f t="shared" si="8"/>
        <v>0</v>
      </c>
      <c r="AF25" s="10"/>
      <c r="AG25" s="10"/>
      <c r="AH25" s="10">
        <f t="shared" si="9"/>
        <v>0</v>
      </c>
      <c r="AI25" s="10"/>
      <c r="AJ25" s="10"/>
      <c r="AK25" s="10">
        <f t="shared" si="10"/>
        <v>0</v>
      </c>
      <c r="AL25" s="10"/>
      <c r="AM25" s="10"/>
      <c r="AN25" s="10">
        <f t="shared" si="11"/>
        <v>0</v>
      </c>
      <c r="AO25" s="10"/>
      <c r="AP25" s="10"/>
      <c r="AQ25" s="10">
        <f t="shared" si="12"/>
        <v>0</v>
      </c>
      <c r="AR25" s="10">
        <v>10881132</v>
      </c>
      <c r="AS25" s="10">
        <v>0</v>
      </c>
      <c r="AT25" s="10">
        <f t="shared" si="13"/>
        <v>0</v>
      </c>
      <c r="AU25" s="10">
        <v>6000000</v>
      </c>
      <c r="AV25" s="10">
        <v>0</v>
      </c>
      <c r="AW25" s="10">
        <f t="shared" si="14"/>
        <v>0</v>
      </c>
      <c r="AX25" s="10"/>
      <c r="AY25" s="10"/>
      <c r="AZ25" s="10">
        <f t="shared" si="15"/>
        <v>0</v>
      </c>
      <c r="BA25" s="20">
        <v>7028883</v>
      </c>
      <c r="BB25" s="20">
        <v>2679545</v>
      </c>
      <c r="BC25" s="10">
        <f t="shared" si="16"/>
        <v>38.121917806854945</v>
      </c>
      <c r="BD25" s="10"/>
      <c r="BE25" s="10"/>
      <c r="BF25" s="10"/>
      <c r="BG25" s="10">
        <v>96907680</v>
      </c>
      <c r="BH25" s="10">
        <v>0</v>
      </c>
      <c r="BI25" s="9">
        <f t="shared" ref="BI25" si="41">BH25/BG25*100</f>
        <v>0</v>
      </c>
      <c r="BJ25" s="9"/>
      <c r="BK25" s="9"/>
      <c r="BL25" s="9"/>
      <c r="BM25" s="9"/>
      <c r="BN25" s="9"/>
      <c r="BO25" s="9"/>
      <c r="BP25" s="9">
        <v>5225000</v>
      </c>
      <c r="BQ25" s="9">
        <v>240251.97</v>
      </c>
      <c r="BR25" s="9">
        <f t="shared" si="17"/>
        <v>4.5981238277511958</v>
      </c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>
        <v>882000</v>
      </c>
      <c r="CF25" s="9">
        <v>882000</v>
      </c>
      <c r="CG25" s="9">
        <f t="shared" si="18"/>
        <v>100</v>
      </c>
      <c r="CH25" s="9">
        <v>9708219.7899999991</v>
      </c>
      <c r="CI25" s="9">
        <v>0</v>
      </c>
      <c r="CJ25" s="9">
        <f t="shared" si="19"/>
        <v>0</v>
      </c>
      <c r="CK25" s="28">
        <v>100000</v>
      </c>
      <c r="CL25" s="28">
        <v>0</v>
      </c>
      <c r="CM25" s="28">
        <f t="shared" si="20"/>
        <v>0</v>
      </c>
      <c r="CN25" s="9"/>
      <c r="CO25" s="9"/>
      <c r="CP25" s="9"/>
      <c r="CQ25" s="9"/>
      <c r="CR25" s="9"/>
      <c r="CS25" s="9"/>
      <c r="CT25" s="9">
        <v>7309671</v>
      </c>
      <c r="CU25" s="9">
        <v>0</v>
      </c>
      <c r="CV25" s="9">
        <f t="shared" si="22"/>
        <v>0</v>
      </c>
      <c r="CW25" s="9">
        <v>1044874.26</v>
      </c>
      <c r="CX25" s="9">
        <v>1044874.26</v>
      </c>
      <c r="CY25" s="9">
        <f t="shared" si="31"/>
        <v>100</v>
      </c>
      <c r="CZ25" s="9">
        <v>333280</v>
      </c>
      <c r="DA25" s="9">
        <v>0</v>
      </c>
      <c r="DB25" s="9">
        <f t="shared" si="23"/>
        <v>0</v>
      </c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>
        <v>1523778.5</v>
      </c>
      <c r="DS25" s="9">
        <v>0</v>
      </c>
      <c r="DT25" s="9">
        <f t="shared" si="24"/>
        <v>0</v>
      </c>
      <c r="DU25" s="9"/>
      <c r="DV25" s="9"/>
      <c r="DW25" s="9"/>
      <c r="DX25" s="9">
        <v>250000</v>
      </c>
      <c r="DY25" s="9">
        <v>0</v>
      </c>
      <c r="DZ25" s="9">
        <v>0</v>
      </c>
      <c r="EA25" s="9"/>
      <c r="EB25" s="9"/>
      <c r="EC25" s="9"/>
      <c r="ED25" s="9"/>
      <c r="EE25" s="9"/>
      <c r="EF25" s="9"/>
      <c r="EG25" s="9">
        <v>4240355.49</v>
      </c>
      <c r="EH25" s="9">
        <v>0</v>
      </c>
      <c r="EI25" s="9">
        <f t="shared" si="33"/>
        <v>0</v>
      </c>
      <c r="EJ25" s="9">
        <v>1468795</v>
      </c>
      <c r="EK25" s="9">
        <v>0</v>
      </c>
      <c r="EL25" s="9">
        <v>0</v>
      </c>
      <c r="EM25" s="9">
        <v>1200000</v>
      </c>
      <c r="EN25" s="9">
        <v>379800</v>
      </c>
      <c r="EO25" s="9">
        <v>0</v>
      </c>
      <c r="EP25" s="9">
        <v>3809000</v>
      </c>
      <c r="EQ25" s="9">
        <v>0</v>
      </c>
      <c r="ER25" s="9">
        <f t="shared" si="27"/>
        <v>0</v>
      </c>
      <c r="ES25" s="9"/>
      <c r="ET25" s="9"/>
      <c r="EU25" s="9"/>
      <c r="EV25" s="10">
        <f t="shared" si="28"/>
        <v>284096239.03999996</v>
      </c>
      <c r="EW25" s="10">
        <f t="shared" si="29"/>
        <v>5544805.2300000004</v>
      </c>
      <c r="EX25" s="10">
        <f t="shared" si="30"/>
        <v>1.951734823641684</v>
      </c>
      <c r="EY25" s="4"/>
      <c r="EZ25" s="4"/>
    </row>
    <row r="26" spans="1:156" ht="15.75" x14ac:dyDescent="0.2">
      <c r="A26" s="12" t="s">
        <v>22</v>
      </c>
      <c r="B26" s="10"/>
      <c r="C26" s="10"/>
      <c r="D26" s="10">
        <f t="shared" si="0"/>
        <v>0</v>
      </c>
      <c r="E26" s="10"/>
      <c r="F26" s="10"/>
      <c r="G26" s="10">
        <f t="shared" si="1"/>
        <v>0</v>
      </c>
      <c r="H26" s="10"/>
      <c r="I26" s="10"/>
      <c r="J26" s="10"/>
      <c r="K26" s="10">
        <v>485882</v>
      </c>
      <c r="L26" s="10">
        <v>0</v>
      </c>
      <c r="M26" s="10">
        <f t="shared" si="2"/>
        <v>0</v>
      </c>
      <c r="N26" s="10">
        <v>77663059</v>
      </c>
      <c r="O26" s="10">
        <v>0</v>
      </c>
      <c r="P26" s="10">
        <f t="shared" si="3"/>
        <v>0</v>
      </c>
      <c r="Q26" s="10"/>
      <c r="R26" s="10"/>
      <c r="S26" s="10">
        <f t="shared" si="4"/>
        <v>0</v>
      </c>
      <c r="T26" s="10">
        <v>318334</v>
      </c>
      <c r="U26" s="10">
        <v>0</v>
      </c>
      <c r="V26" s="10">
        <f t="shared" si="5"/>
        <v>0</v>
      </c>
      <c r="W26" s="10"/>
      <c r="X26" s="10"/>
      <c r="Y26" s="10">
        <f t="shared" si="6"/>
        <v>0</v>
      </c>
      <c r="Z26" s="10"/>
      <c r="AA26" s="10"/>
      <c r="AB26" s="10">
        <f t="shared" si="7"/>
        <v>0</v>
      </c>
      <c r="AC26" s="10">
        <v>1229348</v>
      </c>
      <c r="AD26" s="10">
        <v>1229348</v>
      </c>
      <c r="AE26" s="10">
        <f t="shared" si="8"/>
        <v>100</v>
      </c>
      <c r="AF26" s="10"/>
      <c r="AG26" s="10"/>
      <c r="AH26" s="10">
        <f t="shared" si="9"/>
        <v>0</v>
      </c>
      <c r="AI26" s="10"/>
      <c r="AJ26" s="10"/>
      <c r="AK26" s="10">
        <f t="shared" si="10"/>
        <v>0</v>
      </c>
      <c r="AL26" s="10"/>
      <c r="AM26" s="10"/>
      <c r="AN26" s="10">
        <f t="shared" si="11"/>
        <v>0</v>
      </c>
      <c r="AO26" s="10"/>
      <c r="AP26" s="10"/>
      <c r="AQ26" s="10">
        <f t="shared" si="12"/>
        <v>0</v>
      </c>
      <c r="AR26" s="10">
        <v>3500607.8</v>
      </c>
      <c r="AS26" s="10">
        <v>0</v>
      </c>
      <c r="AT26" s="10">
        <f t="shared" si="13"/>
        <v>0</v>
      </c>
      <c r="AU26" s="10">
        <v>8000000</v>
      </c>
      <c r="AV26" s="10">
        <v>0</v>
      </c>
      <c r="AW26" s="10">
        <f t="shared" si="14"/>
        <v>0</v>
      </c>
      <c r="AX26" s="10"/>
      <c r="AY26" s="10"/>
      <c r="AZ26" s="10">
        <f t="shared" si="15"/>
        <v>0</v>
      </c>
      <c r="BA26" s="20">
        <v>3231874</v>
      </c>
      <c r="BB26" s="20">
        <v>1885260.66</v>
      </c>
      <c r="BC26" s="10">
        <f t="shared" si="16"/>
        <v>58.333358911888268</v>
      </c>
      <c r="BD26" s="10"/>
      <c r="BE26" s="10"/>
      <c r="BF26" s="10"/>
      <c r="BG26" s="10"/>
      <c r="BH26" s="10"/>
      <c r="BI26" s="9"/>
      <c r="BJ26" s="9"/>
      <c r="BK26" s="9"/>
      <c r="BL26" s="9"/>
      <c r="BM26" s="9"/>
      <c r="BN26" s="9"/>
      <c r="BO26" s="9"/>
      <c r="BP26" s="9">
        <v>2375000</v>
      </c>
      <c r="BQ26" s="9">
        <v>0</v>
      </c>
      <c r="BR26" s="9">
        <f t="shared" si="17"/>
        <v>0</v>
      </c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>
        <v>1184400</v>
      </c>
      <c r="CF26" s="9">
        <v>1184400</v>
      </c>
      <c r="CG26" s="9">
        <f t="shared" si="18"/>
        <v>100</v>
      </c>
      <c r="CH26" s="9">
        <v>6708219.79</v>
      </c>
      <c r="CI26" s="9">
        <v>2711025.53</v>
      </c>
      <c r="CJ26" s="9">
        <f t="shared" si="19"/>
        <v>40.413486958810566</v>
      </c>
      <c r="CK26" s="28">
        <v>300000</v>
      </c>
      <c r="CL26" s="28">
        <v>0</v>
      </c>
      <c r="CM26" s="28">
        <f t="shared" si="20"/>
        <v>0</v>
      </c>
      <c r="CN26" s="9"/>
      <c r="CO26" s="9"/>
      <c r="CP26" s="9"/>
      <c r="CQ26" s="9"/>
      <c r="CR26" s="9"/>
      <c r="CS26" s="9"/>
      <c r="CT26" s="9">
        <v>7601599.5199999996</v>
      </c>
      <c r="CU26" s="9">
        <v>0</v>
      </c>
      <c r="CV26" s="9">
        <f t="shared" si="22"/>
        <v>0</v>
      </c>
      <c r="CW26" s="9">
        <v>786275.61</v>
      </c>
      <c r="CX26" s="9">
        <v>786275.61</v>
      </c>
      <c r="CY26" s="9">
        <f t="shared" si="31"/>
        <v>100</v>
      </c>
      <c r="CZ26" s="9">
        <v>333260</v>
      </c>
      <c r="DA26" s="9">
        <v>0</v>
      </c>
      <c r="DB26" s="9">
        <f t="shared" si="23"/>
        <v>0</v>
      </c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>
        <v>1122902.98</v>
      </c>
      <c r="DS26" s="9">
        <v>169378.58</v>
      </c>
      <c r="DT26" s="9">
        <f t="shared" si="24"/>
        <v>15.083990604424258</v>
      </c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>
        <v>5888538.1299999999</v>
      </c>
      <c r="EH26" s="9">
        <v>0</v>
      </c>
      <c r="EI26" s="9">
        <f t="shared" si="33"/>
        <v>0</v>
      </c>
      <c r="EJ26" s="9">
        <v>1958393</v>
      </c>
      <c r="EK26" s="9">
        <v>0</v>
      </c>
      <c r="EL26" s="9">
        <v>0</v>
      </c>
      <c r="EM26" s="9">
        <v>544130</v>
      </c>
      <c r="EN26" s="9">
        <v>0</v>
      </c>
      <c r="EO26" s="9">
        <v>0</v>
      </c>
      <c r="EP26" s="9"/>
      <c r="EQ26" s="9"/>
      <c r="ER26" s="9"/>
      <c r="ES26" s="9"/>
      <c r="ET26" s="9"/>
      <c r="EU26" s="9"/>
      <c r="EV26" s="10">
        <f t="shared" si="28"/>
        <v>123231823.83</v>
      </c>
      <c r="EW26" s="10">
        <f t="shared" si="29"/>
        <v>7965688.3799999999</v>
      </c>
      <c r="EX26" s="10">
        <f t="shared" si="30"/>
        <v>6.4639864382667724</v>
      </c>
      <c r="EY26" s="4"/>
      <c r="EZ26" s="4"/>
    </row>
    <row r="27" spans="1:156" ht="15.75" x14ac:dyDescent="0.2">
      <c r="A27" s="12" t="s">
        <v>23</v>
      </c>
      <c r="B27" s="10"/>
      <c r="C27" s="10"/>
      <c r="D27" s="10">
        <f t="shared" si="0"/>
        <v>0</v>
      </c>
      <c r="E27" s="10"/>
      <c r="F27" s="10"/>
      <c r="G27" s="10">
        <f t="shared" si="1"/>
        <v>0</v>
      </c>
      <c r="H27" s="10"/>
      <c r="I27" s="10"/>
      <c r="J27" s="10"/>
      <c r="K27" s="10">
        <v>450436</v>
      </c>
      <c r="L27" s="10">
        <v>0</v>
      </c>
      <c r="M27" s="10">
        <f t="shared" si="2"/>
        <v>0</v>
      </c>
      <c r="N27" s="10">
        <v>76376713.200000003</v>
      </c>
      <c r="O27" s="10">
        <v>0</v>
      </c>
      <c r="P27" s="10">
        <f t="shared" si="3"/>
        <v>0</v>
      </c>
      <c r="Q27" s="10"/>
      <c r="R27" s="10"/>
      <c r="S27" s="10">
        <f t="shared" si="4"/>
        <v>0</v>
      </c>
      <c r="T27" s="10"/>
      <c r="U27" s="10"/>
      <c r="V27" s="10">
        <f t="shared" si="5"/>
        <v>0</v>
      </c>
      <c r="W27" s="10"/>
      <c r="X27" s="10"/>
      <c r="Y27" s="10">
        <f t="shared" si="6"/>
        <v>0</v>
      </c>
      <c r="Z27" s="10"/>
      <c r="AA27" s="10"/>
      <c r="AB27" s="10">
        <f t="shared" si="7"/>
        <v>0</v>
      </c>
      <c r="AC27" s="10">
        <v>2151359</v>
      </c>
      <c r="AD27" s="10">
        <v>0</v>
      </c>
      <c r="AE27" s="10">
        <f t="shared" si="8"/>
        <v>0</v>
      </c>
      <c r="AF27" s="10"/>
      <c r="AG27" s="10"/>
      <c r="AH27" s="10">
        <f t="shared" si="9"/>
        <v>0</v>
      </c>
      <c r="AI27" s="10"/>
      <c r="AJ27" s="10"/>
      <c r="AK27" s="10">
        <f t="shared" si="10"/>
        <v>0</v>
      </c>
      <c r="AL27" s="10"/>
      <c r="AM27" s="10"/>
      <c r="AN27" s="10">
        <f t="shared" si="11"/>
        <v>0</v>
      </c>
      <c r="AO27" s="10"/>
      <c r="AP27" s="10"/>
      <c r="AQ27" s="10">
        <f t="shared" si="12"/>
        <v>0</v>
      </c>
      <c r="AR27" s="10">
        <v>7127400</v>
      </c>
      <c r="AS27" s="10">
        <v>200869.8</v>
      </c>
      <c r="AT27" s="10">
        <f t="shared" si="13"/>
        <v>2.8182759491539691</v>
      </c>
      <c r="AU27" s="10">
        <v>137238221.19999999</v>
      </c>
      <c r="AV27" s="10">
        <v>0</v>
      </c>
      <c r="AW27" s="10">
        <f t="shared" si="14"/>
        <v>0</v>
      </c>
      <c r="AX27" s="10"/>
      <c r="AY27" s="10"/>
      <c r="AZ27" s="10">
        <f t="shared" si="15"/>
        <v>0</v>
      </c>
      <c r="BA27" s="20">
        <v>4916894</v>
      </c>
      <c r="BB27" s="20">
        <v>2631583.5099999998</v>
      </c>
      <c r="BC27" s="10">
        <f t="shared" si="16"/>
        <v>53.521257728964663</v>
      </c>
      <c r="BD27" s="10"/>
      <c r="BE27" s="10"/>
      <c r="BF27" s="10"/>
      <c r="BG27" s="10"/>
      <c r="BH27" s="10"/>
      <c r="BI27" s="9"/>
      <c r="BJ27" s="9"/>
      <c r="BK27" s="9"/>
      <c r="BL27" s="9"/>
      <c r="BM27" s="9"/>
      <c r="BN27" s="9"/>
      <c r="BO27" s="9"/>
      <c r="BP27" s="9">
        <v>3325000</v>
      </c>
      <c r="BQ27" s="9">
        <v>0</v>
      </c>
      <c r="BR27" s="9">
        <f t="shared" si="17"/>
        <v>0</v>
      </c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>
        <v>882000</v>
      </c>
      <c r="CF27" s="9">
        <v>882000</v>
      </c>
      <c r="CG27" s="9">
        <f t="shared" si="18"/>
        <v>100</v>
      </c>
      <c r="CH27" s="9">
        <v>7708219.8899999997</v>
      </c>
      <c r="CI27" s="9">
        <v>4382523.43</v>
      </c>
      <c r="CJ27" s="9">
        <f t="shared" si="19"/>
        <v>56.855194747175275</v>
      </c>
      <c r="CK27" s="28">
        <v>300000</v>
      </c>
      <c r="CL27" s="28">
        <v>0</v>
      </c>
      <c r="CM27" s="28">
        <f t="shared" si="20"/>
        <v>0</v>
      </c>
      <c r="CN27" s="9">
        <v>128346</v>
      </c>
      <c r="CO27" s="9">
        <v>0</v>
      </c>
      <c r="CP27" s="9">
        <f t="shared" si="21"/>
        <v>0</v>
      </c>
      <c r="CQ27" s="9"/>
      <c r="CR27" s="9"/>
      <c r="CS27" s="9"/>
      <c r="CT27" s="9">
        <v>4045602.18</v>
      </c>
      <c r="CU27" s="9">
        <v>0</v>
      </c>
      <c r="CV27" s="9">
        <f t="shared" si="22"/>
        <v>0</v>
      </c>
      <c r="CW27" s="9"/>
      <c r="CX27" s="9"/>
      <c r="CY27" s="9"/>
      <c r="CZ27" s="9">
        <v>333260</v>
      </c>
      <c r="DA27" s="9">
        <v>0</v>
      </c>
      <c r="DB27" s="9">
        <f t="shared" si="23"/>
        <v>0</v>
      </c>
      <c r="DC27" s="9">
        <v>979778</v>
      </c>
      <c r="DD27" s="9">
        <v>0</v>
      </c>
      <c r="DE27" s="9">
        <f t="shared" si="32"/>
        <v>0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>
        <v>6233036</v>
      </c>
      <c r="DS27" s="9">
        <v>2724979.99</v>
      </c>
      <c r="DT27" s="9">
        <f t="shared" si="24"/>
        <v>43.718341912352187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>
        <v>4015521.09</v>
      </c>
      <c r="EH27" s="9">
        <v>0</v>
      </c>
      <c r="EI27" s="9">
        <f t="shared" si="33"/>
        <v>0</v>
      </c>
      <c r="EJ27" s="9"/>
      <c r="EK27" s="9"/>
      <c r="EL27" s="9"/>
      <c r="EM27" s="9">
        <v>890000</v>
      </c>
      <c r="EN27" s="9">
        <v>0</v>
      </c>
      <c r="EO27" s="9">
        <v>0</v>
      </c>
      <c r="EP27" s="9">
        <v>207675</v>
      </c>
      <c r="EQ27" s="9">
        <v>0</v>
      </c>
      <c r="ER27" s="9">
        <f t="shared" si="27"/>
        <v>0</v>
      </c>
      <c r="ES27" s="9"/>
      <c r="ET27" s="9"/>
      <c r="EU27" s="9"/>
      <c r="EV27" s="10">
        <f t="shared" si="28"/>
        <v>257309461.55999997</v>
      </c>
      <c r="EW27" s="10">
        <f t="shared" si="29"/>
        <v>10821956.73</v>
      </c>
      <c r="EX27" s="10">
        <f t="shared" si="30"/>
        <v>4.2058137560854965</v>
      </c>
      <c r="EY27" s="4"/>
      <c r="EZ27" s="4"/>
    </row>
    <row r="28" spans="1:156" ht="15.75" x14ac:dyDescent="0.2">
      <c r="A28" s="12" t="s">
        <v>25</v>
      </c>
      <c r="B28" s="10">
        <v>103083582.94</v>
      </c>
      <c r="C28" s="10">
        <v>0</v>
      </c>
      <c r="D28" s="10">
        <f t="shared" si="0"/>
        <v>0</v>
      </c>
      <c r="E28" s="10">
        <v>13432447.470000001</v>
      </c>
      <c r="F28" s="10">
        <v>0</v>
      </c>
      <c r="G28" s="10">
        <f t="shared" si="1"/>
        <v>0</v>
      </c>
      <c r="H28" s="10"/>
      <c r="I28" s="10"/>
      <c r="J28" s="10"/>
      <c r="K28" s="10">
        <v>2076717</v>
      </c>
      <c r="L28" s="10">
        <v>0</v>
      </c>
      <c r="M28" s="10">
        <f t="shared" si="2"/>
        <v>0</v>
      </c>
      <c r="N28" s="10">
        <v>16662675</v>
      </c>
      <c r="O28" s="10">
        <v>0</v>
      </c>
      <c r="P28" s="10">
        <f t="shared" si="3"/>
        <v>0</v>
      </c>
      <c r="Q28" s="10"/>
      <c r="R28" s="10"/>
      <c r="S28" s="10">
        <f t="shared" si="4"/>
        <v>0</v>
      </c>
      <c r="T28" s="10"/>
      <c r="U28" s="10"/>
      <c r="V28" s="10">
        <f t="shared" si="5"/>
        <v>0</v>
      </c>
      <c r="W28" s="10"/>
      <c r="X28" s="10"/>
      <c r="Y28" s="10">
        <f t="shared" si="6"/>
        <v>0</v>
      </c>
      <c r="Z28" s="10"/>
      <c r="AA28" s="10"/>
      <c r="AB28" s="10">
        <f t="shared" si="7"/>
        <v>0</v>
      </c>
      <c r="AC28" s="10">
        <v>2151359</v>
      </c>
      <c r="AD28" s="10">
        <v>0</v>
      </c>
      <c r="AE28" s="10">
        <f t="shared" si="8"/>
        <v>0</v>
      </c>
      <c r="AF28" s="10"/>
      <c r="AG28" s="10"/>
      <c r="AH28" s="10">
        <f t="shared" si="9"/>
        <v>0</v>
      </c>
      <c r="AI28" s="10"/>
      <c r="AJ28" s="10"/>
      <c r="AK28" s="10">
        <f t="shared" si="10"/>
        <v>0</v>
      </c>
      <c r="AL28" s="10"/>
      <c r="AM28" s="10"/>
      <c r="AN28" s="10">
        <f t="shared" si="11"/>
        <v>0</v>
      </c>
      <c r="AO28" s="10"/>
      <c r="AP28" s="10"/>
      <c r="AQ28" s="10">
        <f t="shared" si="12"/>
        <v>0</v>
      </c>
      <c r="AR28" s="10"/>
      <c r="AS28" s="10"/>
      <c r="AT28" s="10">
        <f t="shared" si="13"/>
        <v>0</v>
      </c>
      <c r="AU28" s="10"/>
      <c r="AV28" s="10"/>
      <c r="AW28" s="10">
        <f t="shared" si="14"/>
        <v>0</v>
      </c>
      <c r="AX28" s="10">
        <v>117550724</v>
      </c>
      <c r="AY28" s="10">
        <v>51455941.990000002</v>
      </c>
      <c r="AZ28" s="10">
        <f t="shared" si="15"/>
        <v>43.773394360378418</v>
      </c>
      <c r="BA28" s="20">
        <v>107096040</v>
      </c>
      <c r="BB28" s="20">
        <v>59257608</v>
      </c>
      <c r="BC28" s="10">
        <f t="shared" si="16"/>
        <v>55.331278355390168</v>
      </c>
      <c r="BD28" s="10">
        <v>882000000</v>
      </c>
      <c r="BE28" s="10">
        <v>0</v>
      </c>
      <c r="BF28" s="10">
        <v>0</v>
      </c>
      <c r="BG28" s="10">
        <v>175193720</v>
      </c>
      <c r="BH28" s="10">
        <v>0</v>
      </c>
      <c r="BI28" s="9">
        <f t="shared" ref="BI28:BI31" si="42">BH28/BG28*100</f>
        <v>0</v>
      </c>
      <c r="BJ28" s="9">
        <v>44935880</v>
      </c>
      <c r="BK28" s="9">
        <v>0</v>
      </c>
      <c r="BL28" s="9">
        <f>BK28/BJ28*100</f>
        <v>0</v>
      </c>
      <c r="BM28" s="9">
        <v>26588480</v>
      </c>
      <c r="BN28" s="9">
        <v>0</v>
      </c>
      <c r="BO28" s="9">
        <f>BN28/BM28*100</f>
        <v>0</v>
      </c>
      <c r="BP28" s="9">
        <v>10925000</v>
      </c>
      <c r="BQ28" s="9">
        <v>0</v>
      </c>
      <c r="BR28" s="9">
        <f t="shared" si="17"/>
        <v>0</v>
      </c>
      <c r="BS28" s="9">
        <v>100000000</v>
      </c>
      <c r="BT28" s="9">
        <v>0</v>
      </c>
      <c r="BU28" s="9">
        <f>BT28/BS28*100</f>
        <v>0</v>
      </c>
      <c r="BV28" s="9"/>
      <c r="BW28" s="9"/>
      <c r="BX28" s="9">
        <v>0</v>
      </c>
      <c r="BY28" s="9">
        <v>45000000</v>
      </c>
      <c r="BZ28" s="9">
        <v>0</v>
      </c>
      <c r="CA28" s="9">
        <f>BZ28/BY28*100</f>
        <v>0</v>
      </c>
      <c r="CB28" s="9">
        <v>73355833</v>
      </c>
      <c r="CC28" s="9">
        <v>0</v>
      </c>
      <c r="CD28" s="9">
        <f>CC28/CB28*100</f>
        <v>0</v>
      </c>
      <c r="CE28" s="9">
        <v>15606884.16</v>
      </c>
      <c r="CF28" s="9">
        <v>4218076.8</v>
      </c>
      <c r="CG28" s="9">
        <f t="shared" si="18"/>
        <v>27.027027027027025</v>
      </c>
      <c r="CH28" s="9">
        <v>33541099</v>
      </c>
      <c r="CI28" s="9">
        <v>0</v>
      </c>
      <c r="CJ28" s="9">
        <f t="shared" si="19"/>
        <v>0</v>
      </c>
      <c r="CK28" s="28">
        <v>80000</v>
      </c>
      <c r="CL28" s="28">
        <v>0</v>
      </c>
      <c r="CM28" s="28">
        <f t="shared" si="20"/>
        <v>0</v>
      </c>
      <c r="CN28" s="9">
        <v>385172</v>
      </c>
      <c r="CO28" s="9">
        <v>0</v>
      </c>
      <c r="CP28" s="9">
        <f t="shared" si="21"/>
        <v>0</v>
      </c>
      <c r="CQ28" s="9"/>
      <c r="CR28" s="9"/>
      <c r="CS28" s="9"/>
      <c r="CT28" s="9"/>
      <c r="CU28" s="9"/>
      <c r="CV28" s="9"/>
      <c r="CW28" s="9">
        <v>1042307.2</v>
      </c>
      <c r="CX28" s="9">
        <v>1042307.2</v>
      </c>
      <c r="CY28" s="9">
        <f t="shared" si="31"/>
        <v>100</v>
      </c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>
        <v>10000000</v>
      </c>
      <c r="DM28" s="9">
        <v>0</v>
      </c>
      <c r="DN28" s="9">
        <f t="shared" ref="DN28:DN31" si="43">DM28/DL28*100</f>
        <v>0</v>
      </c>
      <c r="DO28" s="9">
        <v>582580</v>
      </c>
      <c r="DP28" s="9">
        <v>582580</v>
      </c>
      <c r="DQ28" s="9">
        <f>DP28/DO28*100</f>
        <v>100</v>
      </c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10">
        <f t="shared" si="28"/>
        <v>1781290500.77</v>
      </c>
      <c r="EW28" s="10">
        <f t="shared" si="29"/>
        <v>116556513.99000001</v>
      </c>
      <c r="EX28" s="10">
        <f t="shared" si="30"/>
        <v>6.5433748139124992</v>
      </c>
      <c r="EY28" s="4"/>
      <c r="EZ28" s="2"/>
    </row>
    <row r="29" spans="1:156" ht="15.75" x14ac:dyDescent="0.2">
      <c r="A29" s="12" t="s">
        <v>24</v>
      </c>
      <c r="B29" s="10">
        <v>140842011.44999999</v>
      </c>
      <c r="C29" s="10">
        <v>0</v>
      </c>
      <c r="D29" s="10">
        <f t="shared" si="0"/>
        <v>0</v>
      </c>
      <c r="E29" s="10">
        <v>91566932.959999993</v>
      </c>
      <c r="F29" s="10">
        <v>0</v>
      </c>
      <c r="G29" s="10">
        <f t="shared" si="1"/>
        <v>0</v>
      </c>
      <c r="H29" s="10"/>
      <c r="I29" s="10"/>
      <c r="J29" s="10"/>
      <c r="K29" s="10">
        <v>5671843</v>
      </c>
      <c r="L29" s="10">
        <v>0</v>
      </c>
      <c r="M29" s="10">
        <f t="shared" si="2"/>
        <v>0</v>
      </c>
      <c r="N29" s="10">
        <v>424829108</v>
      </c>
      <c r="O29" s="10">
        <v>127947095.19</v>
      </c>
      <c r="P29" s="10">
        <f t="shared" si="3"/>
        <v>30.117309002753174</v>
      </c>
      <c r="Q29" s="10"/>
      <c r="R29" s="10"/>
      <c r="S29" s="10">
        <f t="shared" si="4"/>
        <v>0</v>
      </c>
      <c r="T29" s="10"/>
      <c r="U29" s="10"/>
      <c r="V29" s="10">
        <f t="shared" si="5"/>
        <v>0</v>
      </c>
      <c r="W29" s="10">
        <v>2000000</v>
      </c>
      <c r="X29" s="10">
        <v>1755000</v>
      </c>
      <c r="Y29" s="10">
        <f t="shared" si="6"/>
        <v>87.75</v>
      </c>
      <c r="Z29" s="10">
        <v>23062465.5</v>
      </c>
      <c r="AA29" s="10">
        <v>0</v>
      </c>
      <c r="AB29" s="10">
        <f t="shared" si="7"/>
        <v>0</v>
      </c>
      <c r="AC29" s="10"/>
      <c r="AD29" s="10">
        <v>0</v>
      </c>
      <c r="AE29" s="10">
        <f t="shared" si="8"/>
        <v>0</v>
      </c>
      <c r="AF29" s="10"/>
      <c r="AG29" s="10"/>
      <c r="AH29" s="10">
        <f t="shared" si="9"/>
        <v>0</v>
      </c>
      <c r="AI29" s="10">
        <v>339622500</v>
      </c>
      <c r="AJ29" s="10">
        <v>0</v>
      </c>
      <c r="AK29" s="10">
        <f t="shared" si="10"/>
        <v>0</v>
      </c>
      <c r="AL29" s="10"/>
      <c r="AM29" s="10">
        <v>0</v>
      </c>
      <c r="AN29" s="10">
        <f t="shared" si="11"/>
        <v>0</v>
      </c>
      <c r="AO29" s="10">
        <v>2000000</v>
      </c>
      <c r="AP29" s="10">
        <v>1278963.8999999999</v>
      </c>
      <c r="AQ29" s="10">
        <f t="shared" si="12"/>
        <v>63.948194999999998</v>
      </c>
      <c r="AR29" s="10"/>
      <c r="AS29" s="10"/>
      <c r="AT29" s="10">
        <f t="shared" si="13"/>
        <v>0</v>
      </c>
      <c r="AU29" s="10">
        <v>871734100</v>
      </c>
      <c r="AV29" s="10">
        <v>617949100</v>
      </c>
      <c r="AW29" s="10">
        <f t="shared" si="14"/>
        <v>70.887338237657559</v>
      </c>
      <c r="AX29" s="10"/>
      <c r="AY29" s="10"/>
      <c r="AZ29" s="10">
        <f t="shared" si="15"/>
        <v>0</v>
      </c>
      <c r="BA29" s="10">
        <v>320996199</v>
      </c>
      <c r="BB29" s="10">
        <v>197947000</v>
      </c>
      <c r="BC29" s="10">
        <f t="shared" si="16"/>
        <v>61.666462287299552</v>
      </c>
      <c r="BD29" s="10"/>
      <c r="BE29" s="10"/>
      <c r="BF29" s="10" t="e">
        <f>BE29/BD29*100</f>
        <v>#DIV/0!</v>
      </c>
      <c r="BG29" s="10">
        <v>122783730</v>
      </c>
      <c r="BH29" s="10">
        <v>0</v>
      </c>
      <c r="BI29" s="9">
        <v>0</v>
      </c>
      <c r="BJ29" s="9"/>
      <c r="BK29" s="9"/>
      <c r="BL29" s="9"/>
      <c r="BM29" s="9">
        <v>179343970</v>
      </c>
      <c r="BN29" s="9">
        <v>0</v>
      </c>
      <c r="BO29" s="9">
        <v>0</v>
      </c>
      <c r="BP29" s="9">
        <v>8550000</v>
      </c>
      <c r="BQ29" s="9">
        <v>666042.34</v>
      </c>
      <c r="BR29" s="9">
        <f t="shared" si="17"/>
        <v>7.7899688888888887</v>
      </c>
      <c r="BS29" s="9"/>
      <c r="BT29" s="9"/>
      <c r="BU29" s="9"/>
      <c r="BV29" s="9">
        <v>13264895</v>
      </c>
      <c r="BW29" s="9">
        <v>2818271.66</v>
      </c>
      <c r="BX29" s="9">
        <f>BW29/BV29*100</f>
        <v>21.246090979235042</v>
      </c>
      <c r="BY29" s="9"/>
      <c r="BZ29" s="9"/>
      <c r="CA29" s="9"/>
      <c r="CB29" s="9"/>
      <c r="CC29" s="9"/>
      <c r="CD29" s="9"/>
      <c r="CE29" s="9">
        <v>25941172.32</v>
      </c>
      <c r="CF29" s="9">
        <v>25941172.32</v>
      </c>
      <c r="CG29" s="9">
        <f t="shared" si="18"/>
        <v>100</v>
      </c>
      <c r="CH29" s="9">
        <v>67082197.979999997</v>
      </c>
      <c r="CI29" s="9">
        <v>0</v>
      </c>
      <c r="CJ29" s="9">
        <f t="shared" si="19"/>
        <v>0</v>
      </c>
      <c r="CK29" s="28"/>
      <c r="CL29" s="28"/>
      <c r="CM29" s="28"/>
      <c r="CN29" s="9">
        <v>256692</v>
      </c>
      <c r="CO29" s="9">
        <v>0</v>
      </c>
      <c r="CP29" s="9">
        <f t="shared" si="21"/>
        <v>0</v>
      </c>
      <c r="CQ29" s="9"/>
      <c r="CR29" s="9"/>
      <c r="CS29" s="9"/>
      <c r="CT29" s="9"/>
      <c r="CU29" s="9"/>
      <c r="CV29" s="9"/>
      <c r="CW29" s="9">
        <v>1583098.33</v>
      </c>
      <c r="CX29" s="9">
        <v>1583098.33</v>
      </c>
      <c r="CY29" s="9">
        <f t="shared" si="31"/>
        <v>100</v>
      </c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>
        <v>1747739</v>
      </c>
      <c r="DP29" s="9">
        <v>1738109</v>
      </c>
      <c r="DQ29" s="9">
        <f>DP29/DO29*100</f>
        <v>99.449002396810968</v>
      </c>
      <c r="DR29" s="9">
        <v>6942685.5</v>
      </c>
      <c r="DS29" s="9">
        <v>1523778.5</v>
      </c>
      <c r="DT29" s="9">
        <f t="shared" si="24"/>
        <v>21.947969557313233</v>
      </c>
      <c r="DU29" s="9">
        <v>5000</v>
      </c>
      <c r="DV29" s="9">
        <v>0</v>
      </c>
      <c r="DW29" s="9">
        <v>0</v>
      </c>
      <c r="DX29" s="9">
        <v>400000</v>
      </c>
      <c r="DY29" s="9">
        <v>0</v>
      </c>
      <c r="DZ29" s="9">
        <v>0</v>
      </c>
      <c r="EA29" s="9">
        <v>1500000</v>
      </c>
      <c r="EB29" s="9">
        <v>1500000</v>
      </c>
      <c r="EC29" s="9">
        <v>100</v>
      </c>
      <c r="ED29" s="9"/>
      <c r="EE29" s="9"/>
      <c r="EF29" s="9"/>
      <c r="EG29" s="9">
        <v>75406505.909999996</v>
      </c>
      <c r="EH29" s="9">
        <v>0</v>
      </c>
      <c r="EI29" s="9">
        <f t="shared" si="33"/>
        <v>0</v>
      </c>
      <c r="EJ29" s="9"/>
      <c r="EK29" s="9"/>
      <c r="EL29" s="9"/>
      <c r="EM29" s="9"/>
      <c r="EN29" s="9"/>
      <c r="EO29" s="9"/>
      <c r="EP29" s="9">
        <v>1032225.46</v>
      </c>
      <c r="EQ29" s="9">
        <v>0</v>
      </c>
      <c r="ER29" s="9"/>
      <c r="ES29" s="9"/>
      <c r="ET29" s="9"/>
      <c r="EU29" s="9"/>
      <c r="EV29" s="10">
        <f t="shared" si="28"/>
        <v>2728165071.4099998</v>
      </c>
      <c r="EW29" s="10">
        <f t="shared" si="29"/>
        <v>982647631.24000013</v>
      </c>
      <c r="EX29" s="10">
        <f t="shared" si="30"/>
        <v>36.018628107870967</v>
      </c>
      <c r="EY29" s="4"/>
      <c r="EZ29" s="4"/>
    </row>
    <row r="30" spans="1:156" ht="15.75" x14ac:dyDescent="0.2">
      <c r="A30" s="12" t="s">
        <v>37</v>
      </c>
      <c r="B30" s="10">
        <v>0</v>
      </c>
      <c r="C30" s="10">
        <v>0</v>
      </c>
      <c r="D30" s="10"/>
      <c r="E30" s="10"/>
      <c r="F30" s="10"/>
      <c r="G30" s="10"/>
      <c r="H30" s="10">
        <v>1119967100</v>
      </c>
      <c r="I30" s="10">
        <v>0</v>
      </c>
      <c r="J30" s="10">
        <f t="shared" ref="J7:J31" si="44">I30/H30*100</f>
        <v>0</v>
      </c>
      <c r="K30" s="10"/>
      <c r="L30" s="10"/>
      <c r="M30" s="10"/>
      <c r="N30" s="10">
        <v>41782673</v>
      </c>
      <c r="O30" s="10">
        <v>0</v>
      </c>
      <c r="P30" s="10">
        <f t="shared" si="3"/>
        <v>0</v>
      </c>
      <c r="Q30" s="10"/>
      <c r="R30" s="10"/>
      <c r="S30" s="10">
        <f t="shared" si="4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>
        <v>200000</v>
      </c>
      <c r="AM30" s="10">
        <v>0</v>
      </c>
      <c r="AN30" s="10"/>
      <c r="AO30" s="10"/>
      <c r="AP30" s="10">
        <v>0</v>
      </c>
      <c r="AQ30" s="10"/>
      <c r="AR30" s="10">
        <v>124855600</v>
      </c>
      <c r="AS30" s="10">
        <v>0</v>
      </c>
      <c r="AT30" s="10">
        <f t="shared" si="13"/>
        <v>0</v>
      </c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>
        <v>8687783.5199999996</v>
      </c>
      <c r="CF30" s="9">
        <v>0</v>
      </c>
      <c r="CG30" s="9">
        <f t="shared" si="18"/>
        <v>0</v>
      </c>
      <c r="CH30" s="9">
        <v>0</v>
      </c>
      <c r="CI30" s="9">
        <v>0</v>
      </c>
      <c r="CJ30" s="9"/>
      <c r="CK30" s="28"/>
      <c r="CL30" s="28">
        <v>0</v>
      </c>
      <c r="CM30" s="28"/>
      <c r="CN30" s="9"/>
      <c r="CO30" s="9">
        <v>0</v>
      </c>
      <c r="CP30" s="9"/>
      <c r="CQ30" s="9">
        <v>1568638</v>
      </c>
      <c r="CR30" s="9">
        <v>0</v>
      </c>
      <c r="CS30" s="9">
        <f t="shared" si="34"/>
        <v>0</v>
      </c>
      <c r="CT30" s="9"/>
      <c r="CU30" s="9">
        <v>0</v>
      </c>
      <c r="CV30" s="9" t="e">
        <f t="shared" ref="CV30:CV31" si="45">CU30/CT30*100</f>
        <v>#DIV/0!</v>
      </c>
      <c r="CW30" s="9"/>
      <c r="CX30" s="9"/>
      <c r="CY30" s="9"/>
      <c r="CZ30" s="9"/>
      <c r="DA30" s="9">
        <v>0</v>
      </c>
      <c r="DB30" s="9" t="e">
        <f>DA30/CZ30*100</f>
        <v>#DIV/0!</v>
      </c>
      <c r="DC30" s="9"/>
      <c r="DD30" s="9"/>
      <c r="DE30" s="9"/>
      <c r="DF30" s="9"/>
      <c r="DG30" s="9"/>
      <c r="DH30" s="9"/>
      <c r="DI30" s="9"/>
      <c r="DJ30" s="9"/>
      <c r="DK30" s="9"/>
      <c r="DL30" s="9">
        <v>2000000</v>
      </c>
      <c r="DM30" s="9">
        <v>0</v>
      </c>
      <c r="DN30" s="9"/>
      <c r="DO30" s="9"/>
      <c r="DP30" s="9">
        <v>0</v>
      </c>
      <c r="DQ30" s="9"/>
      <c r="DR30" s="9">
        <v>2071578.47</v>
      </c>
      <c r="DS30" s="9">
        <v>0</v>
      </c>
      <c r="DT30" s="9">
        <f t="shared" si="24"/>
        <v>0</v>
      </c>
      <c r="DU30" s="9"/>
      <c r="DV30" s="9">
        <v>0</v>
      </c>
      <c r="DW30" s="9" t="e">
        <f>DV30/DU30*100</f>
        <v>#DIV/0!</v>
      </c>
      <c r="DX30" s="9"/>
      <c r="DY30" s="9"/>
      <c r="DZ30" s="9"/>
      <c r="EA30" s="9"/>
      <c r="EB30" s="9"/>
      <c r="EC30" s="9"/>
      <c r="ED30" s="9">
        <v>25000000</v>
      </c>
      <c r="EE30" s="9">
        <v>0</v>
      </c>
      <c r="EF30" s="9">
        <v>0</v>
      </c>
      <c r="EG30" s="9"/>
      <c r="EH30" s="9"/>
      <c r="EI30" s="9"/>
      <c r="EJ30" s="9"/>
      <c r="EK30" s="9"/>
      <c r="EL30" s="9"/>
      <c r="EM30" s="9"/>
      <c r="EN30" s="9"/>
      <c r="EO30" s="9"/>
      <c r="EP30" s="9">
        <v>1146423.01</v>
      </c>
      <c r="EQ30" s="9">
        <v>0</v>
      </c>
      <c r="ER30" s="9"/>
      <c r="ES30" s="9">
        <v>135262700</v>
      </c>
      <c r="ET30" s="9"/>
      <c r="EU30" s="9"/>
      <c r="EV30" s="10">
        <f t="shared" si="28"/>
        <v>1462542496</v>
      </c>
      <c r="EW30" s="10">
        <f t="shared" si="29"/>
        <v>0</v>
      </c>
      <c r="EX30" s="10">
        <f t="shared" si="30"/>
        <v>0</v>
      </c>
      <c r="EY30" s="4"/>
      <c r="EZ30" s="4"/>
    </row>
    <row r="31" spans="1:156" s="7" customFormat="1" ht="15.75" x14ac:dyDescent="0.2">
      <c r="A31" s="14" t="s">
        <v>31</v>
      </c>
      <c r="B31" s="15">
        <f>SUM(B4:B29)</f>
        <v>367015864.61000001</v>
      </c>
      <c r="C31" s="15">
        <f>SUM(C4:C29)</f>
        <v>0</v>
      </c>
      <c r="D31" s="15">
        <f>C31/B31*100</f>
        <v>0</v>
      </c>
      <c r="E31" s="15">
        <f>SUM(E4:E29)</f>
        <v>185025208</v>
      </c>
      <c r="F31" s="15">
        <f>SUM(F4:F29)</f>
        <v>0</v>
      </c>
      <c r="G31" s="15">
        <f>F31/E31*100</f>
        <v>0</v>
      </c>
      <c r="H31" s="15">
        <f>SUM(H4:H30)</f>
        <v>1119967100</v>
      </c>
      <c r="I31" s="15">
        <f>SUM(I4:I29)</f>
        <v>0</v>
      </c>
      <c r="J31" s="15">
        <f t="shared" si="44"/>
        <v>0</v>
      </c>
      <c r="K31" s="15">
        <f>SUM(K4:K29)</f>
        <v>30974100</v>
      </c>
      <c r="L31" s="15">
        <f>SUM(L4:L29)</f>
        <v>3451296</v>
      </c>
      <c r="M31" s="15">
        <f>L31/K31*100</f>
        <v>11.142522300890098</v>
      </c>
      <c r="N31" s="15">
        <f>SUM(N4:N30)</f>
        <v>1485670358.2</v>
      </c>
      <c r="O31" s="15">
        <f>SUM(O4:O30)</f>
        <v>192414228.49000001</v>
      </c>
      <c r="P31" s="15">
        <f>O31/N31*100</f>
        <v>12.951340613884504</v>
      </c>
      <c r="Q31" s="15">
        <f>SUM(Q4:Q30)</f>
        <v>5659855</v>
      </c>
      <c r="R31" s="15">
        <f>SUM(R4:R30)</f>
        <v>0</v>
      </c>
      <c r="S31" s="15">
        <f>R31/Q31*100</f>
        <v>0</v>
      </c>
      <c r="T31" s="15">
        <f>SUM(T4:T29)</f>
        <v>3820000</v>
      </c>
      <c r="U31" s="15">
        <f>SUM(U4:U29)</f>
        <v>3183333</v>
      </c>
      <c r="V31" s="15">
        <f>U31/T31*100</f>
        <v>83.333324607329843</v>
      </c>
      <c r="W31" s="15">
        <f>SUM(W4:W29)</f>
        <v>2000000</v>
      </c>
      <c r="X31" s="15">
        <f>SUM(X4:X29)</f>
        <v>1755000</v>
      </c>
      <c r="Y31" s="15">
        <f>X31/W31*100</f>
        <v>87.75</v>
      </c>
      <c r="Z31" s="15">
        <f>SUM(Z4:Z29)</f>
        <v>23062465.5</v>
      </c>
      <c r="AA31" s="15">
        <f>SUM(AA4:AA29)</f>
        <v>0</v>
      </c>
      <c r="AB31" s="15">
        <f>AA31/Z31*100</f>
        <v>0</v>
      </c>
      <c r="AC31" s="15">
        <f>SUM(AC4:AC29)</f>
        <v>39339131</v>
      </c>
      <c r="AD31" s="15">
        <f>SUM(AD4:AD29)</f>
        <v>11701326.150000002</v>
      </c>
      <c r="AE31" s="15">
        <f>AD31/AC31*100</f>
        <v>29.744749953932644</v>
      </c>
      <c r="AF31" s="15">
        <f>SUM(AF4:AF29)</f>
        <v>125270099.99999999</v>
      </c>
      <c r="AG31" s="15">
        <f>SUM(AG4:AG29)</f>
        <v>0</v>
      </c>
      <c r="AH31" s="15">
        <f>AG31/AF31*100</f>
        <v>0</v>
      </c>
      <c r="AI31" s="15">
        <f>SUM(AI4:AI29)</f>
        <v>339622500</v>
      </c>
      <c r="AJ31" s="15">
        <f>SUM(AJ4:AJ29)</f>
        <v>0</v>
      </c>
      <c r="AK31" s="15">
        <f>AJ31/AI31*100</f>
        <v>0</v>
      </c>
      <c r="AL31" s="15">
        <f>SUM(AL4:AL30)</f>
        <v>200000</v>
      </c>
      <c r="AM31" s="15">
        <f>SUM(AM4:AM29)</f>
        <v>0</v>
      </c>
      <c r="AN31" s="15">
        <f>AM31/AL31*100</f>
        <v>0</v>
      </c>
      <c r="AO31" s="15">
        <f>SUM(AO4:AO29)</f>
        <v>5200000</v>
      </c>
      <c r="AP31" s="15">
        <f>SUM(AP4:AP29)</f>
        <v>4446963.9000000004</v>
      </c>
      <c r="AQ31" s="15">
        <f>AP31/AO31*100</f>
        <v>85.518536538461547</v>
      </c>
      <c r="AR31" s="15">
        <f>SUM(AR4:AR30)</f>
        <v>492251113</v>
      </c>
      <c r="AS31" s="15">
        <f>SUM(AS4:AS30)</f>
        <v>63466645.43</v>
      </c>
      <c r="AT31" s="15">
        <f>AS31/AR31*100</f>
        <v>12.893144119716801</v>
      </c>
      <c r="AU31" s="15">
        <f>SUM(AU4:AU30)</f>
        <v>2510550850.4200001</v>
      </c>
      <c r="AV31" s="15">
        <f>SUM(AV4:AV30)</f>
        <v>712833789.97000003</v>
      </c>
      <c r="AW31" s="15">
        <f>AV31/AU31*100</f>
        <v>28.393521280429241</v>
      </c>
      <c r="AX31" s="15">
        <f>SUM(AX4:AX29)</f>
        <v>117550724</v>
      </c>
      <c r="AY31" s="15">
        <f>SUM(AY4:AY29)</f>
        <v>51455941.990000002</v>
      </c>
      <c r="AZ31" s="15">
        <f>AY31/AX31*100</f>
        <v>43.773394360378418</v>
      </c>
      <c r="BA31" s="15">
        <f>SUM(BA4:BA29)</f>
        <v>755671240</v>
      </c>
      <c r="BB31" s="15">
        <f>SUM(BB4:BB29)</f>
        <v>423966327</v>
      </c>
      <c r="BC31" s="15">
        <f>BB31/BA31*100</f>
        <v>56.104600063911391</v>
      </c>
      <c r="BD31" s="15">
        <f>SUM(BD4:BD30)</f>
        <v>1802416253</v>
      </c>
      <c r="BE31" s="15">
        <f>SUM(BE4:BE30)</f>
        <v>0</v>
      </c>
      <c r="BF31" s="15">
        <f t="shared" ref="BF31" si="46">BE31/BD31*100</f>
        <v>0</v>
      </c>
      <c r="BG31" s="15">
        <f>SUM(BG4:BG30)</f>
        <v>491792810</v>
      </c>
      <c r="BH31" s="15">
        <f>SUM(BH4:BH30)</f>
        <v>0</v>
      </c>
      <c r="BI31" s="22">
        <f t="shared" si="42"/>
        <v>0</v>
      </c>
      <c r="BJ31" s="22">
        <f>SUM(BJ4:BJ30)</f>
        <v>44935880</v>
      </c>
      <c r="BK31" s="22">
        <f>SUM(BK4:BK30)</f>
        <v>0</v>
      </c>
      <c r="BL31" s="22">
        <f t="shared" ref="BL31" si="47">BK31/BJ31*100</f>
        <v>0</v>
      </c>
      <c r="BM31" s="22">
        <f>SUM(BM4:BM30)</f>
        <v>310271970</v>
      </c>
      <c r="BN31" s="22">
        <f>SUM(BN4:BN30)</f>
        <v>585105.48</v>
      </c>
      <c r="BO31" s="22">
        <f t="shared" ref="BO31" si="48">BN31/BM31*100</f>
        <v>0.18857825926073823</v>
      </c>
      <c r="BP31" s="22">
        <f>SUM(BP4:BP30)</f>
        <v>155000000</v>
      </c>
      <c r="BQ31" s="22">
        <f>SUM(BQ4:BQ30)</f>
        <v>11770390.859999999</v>
      </c>
      <c r="BR31" s="22">
        <f t="shared" ref="BR31" si="49">BQ31/BP31*100</f>
        <v>7.5938005548387091</v>
      </c>
      <c r="BS31" s="22">
        <f>SUM(BS4:BS30)</f>
        <v>200000000</v>
      </c>
      <c r="BT31" s="22">
        <f>SUM(BT4:BT30)</f>
        <v>6019130</v>
      </c>
      <c r="BU31" s="22">
        <f t="shared" ref="BU31" si="50">BT31/BS31*100</f>
        <v>3.0095650000000003</v>
      </c>
      <c r="BV31" s="22">
        <f>SUM(BV4:BV30)</f>
        <v>13264895</v>
      </c>
      <c r="BW31" s="22">
        <f>SUM(BW4:BW30)</f>
        <v>2818271.66</v>
      </c>
      <c r="BX31" s="22">
        <f t="shared" ref="BX31" si="51">BW31/BV31*100</f>
        <v>21.246090979235042</v>
      </c>
      <c r="BY31" s="22">
        <f>SUM(BY4:BY30)</f>
        <v>45000000</v>
      </c>
      <c r="BZ31" s="22">
        <f>SUM(BZ4:BZ30)</f>
        <v>0</v>
      </c>
      <c r="CA31" s="22">
        <f t="shared" ref="CA31" si="52">BZ31/BY31*100</f>
        <v>0</v>
      </c>
      <c r="CB31" s="22">
        <f>SUM(CB4:CB30)</f>
        <v>73355833</v>
      </c>
      <c r="CC31" s="22">
        <f>SUM(CC4:CC30)</f>
        <v>0</v>
      </c>
      <c r="CD31" s="22">
        <f t="shared" ref="CD31" si="53">CC31/CB31*100</f>
        <v>0</v>
      </c>
      <c r="CE31" s="22">
        <f>SUM(CE4:CE30)</f>
        <v>131185799.99999999</v>
      </c>
      <c r="CF31" s="22">
        <f t="shared" ref="CF31" si="54">SUM(CF4:CF30)</f>
        <v>79803501.120000005</v>
      </c>
      <c r="CG31" s="22">
        <f t="shared" si="18"/>
        <v>60.83242326532293</v>
      </c>
      <c r="CH31" s="22">
        <f>SUM(CH4:CH30)</f>
        <v>411809900.00000006</v>
      </c>
      <c r="CI31" s="22">
        <f t="shared" ref="CI31" si="55">SUM(CI4:CI30)</f>
        <v>38859987.890000001</v>
      </c>
      <c r="CJ31" s="22">
        <f t="shared" si="19"/>
        <v>9.4363899192321501</v>
      </c>
      <c r="CK31" s="29">
        <f>SUM(CK4:CK30)</f>
        <v>6090000</v>
      </c>
      <c r="CL31" s="29">
        <f>SUM(CL4:CL30)</f>
        <v>35100</v>
      </c>
      <c r="CM31" s="29">
        <f>CL31/CK31*100</f>
        <v>0.57635467980295574</v>
      </c>
      <c r="CN31" s="22">
        <f>SUM(CN4:CN30)</f>
        <v>2695400</v>
      </c>
      <c r="CO31" s="22">
        <f>SUM(CO4:CO30)</f>
        <v>62842.5</v>
      </c>
      <c r="CP31" s="22">
        <f>CO31/CN31*100</f>
        <v>2.3314721377161089</v>
      </c>
      <c r="CQ31" s="22">
        <f>SUM(CQ4:CQ30)</f>
        <v>264371016</v>
      </c>
      <c r="CR31" s="22">
        <f t="shared" ref="CR31:CS31" si="56">SUM(CR4:CR30)</f>
        <v>10481776.35</v>
      </c>
      <c r="CS31" s="22">
        <f t="shared" si="56"/>
        <v>17.943919125945069</v>
      </c>
      <c r="CT31" s="22">
        <f>SUM(CT4:CT30)</f>
        <v>133108783.81000002</v>
      </c>
      <c r="CU31" s="22">
        <f>SUM(CU4:CU30)</f>
        <v>634555.58000000007</v>
      </c>
      <c r="CV31" s="22">
        <f t="shared" si="45"/>
        <v>0.47671953858865329</v>
      </c>
      <c r="CW31" s="22">
        <f>SUM(CW4:CW29)</f>
        <v>14999999.999999998</v>
      </c>
      <c r="CX31" s="22">
        <f>SUM(CX4:CX29)</f>
        <v>12922119.639999999</v>
      </c>
      <c r="CY31" s="22">
        <f t="shared" ref="CY31" si="57">CX31/CW31*100</f>
        <v>86.147464266666674</v>
      </c>
      <c r="CZ31" s="22">
        <f>SUM(CZ4:CZ30)</f>
        <v>7000000</v>
      </c>
      <c r="DA31" s="22">
        <f>SUM(DA4:DA30)</f>
        <v>0</v>
      </c>
      <c r="DB31" s="22">
        <f>DA31/CZ31*100</f>
        <v>0</v>
      </c>
      <c r="DC31" s="22">
        <f>SUM(DC4:DC30)</f>
        <v>10754992</v>
      </c>
      <c r="DD31" s="22">
        <f>SUM(DD4:DD30)</f>
        <v>0</v>
      </c>
      <c r="DE31" s="22">
        <v>0</v>
      </c>
      <c r="DF31" s="22">
        <f>SUM(DF4:DF30)</f>
        <v>10000</v>
      </c>
      <c r="DG31" s="22">
        <f>SUM(DG4:DG30)</f>
        <v>0</v>
      </c>
      <c r="DH31" s="22">
        <f>DG31/DF31*100</f>
        <v>0</v>
      </c>
      <c r="DI31" s="22">
        <f>SUM(DI4:DI30)</f>
        <v>32951304</v>
      </c>
      <c r="DJ31" s="22">
        <f>SUM(DJ4:DJ30)</f>
        <v>0</v>
      </c>
      <c r="DK31" s="22">
        <v>0</v>
      </c>
      <c r="DL31" s="22">
        <f>SUM(DL4:DL30)</f>
        <v>28500000</v>
      </c>
      <c r="DM31" s="22">
        <f>SUM(DM4:DM30)</f>
        <v>0</v>
      </c>
      <c r="DN31" s="22">
        <f t="shared" si="43"/>
        <v>0</v>
      </c>
      <c r="DO31" s="22">
        <f>SUM(DO4:DO30)</f>
        <v>11267276</v>
      </c>
      <c r="DP31" s="22">
        <f>SUM(DP4:DP30)</f>
        <v>2320689</v>
      </c>
      <c r="DQ31" s="22">
        <f>DP31/DO31*100</f>
        <v>20.596717431968472</v>
      </c>
      <c r="DR31" s="22">
        <f>SUM(DR4:DR30)</f>
        <v>145845367.47</v>
      </c>
      <c r="DS31" s="22">
        <f t="shared" ref="DS31:DT31" si="58">SUM(DS4:DS30)</f>
        <v>40293540.670000002</v>
      </c>
      <c r="DT31" s="22">
        <f t="shared" si="58"/>
        <v>912.27245876932943</v>
      </c>
      <c r="DU31" s="22">
        <f>SUM(DU4:DU30)</f>
        <v>10000</v>
      </c>
      <c r="DV31" s="22">
        <f>SUM(DV4:DV30)</f>
        <v>0</v>
      </c>
      <c r="DW31" s="22">
        <f>DV31/DU31*100</f>
        <v>0</v>
      </c>
      <c r="DX31" s="22">
        <f>SUM(DX4:DX30)</f>
        <v>2500000</v>
      </c>
      <c r="DY31" s="22">
        <f>SUM(DY4:DY30)</f>
        <v>0</v>
      </c>
      <c r="DZ31" s="22">
        <f t="shared" si="25"/>
        <v>0</v>
      </c>
      <c r="EA31" s="22">
        <f>SUM(EA4:EA30)</f>
        <v>1500000</v>
      </c>
      <c r="EB31" s="22">
        <f>SUM(EB4:EB30)</f>
        <v>1500000</v>
      </c>
      <c r="EC31" s="22">
        <f t="shared" ref="EC31" si="59">EB31/EA31*100</f>
        <v>100</v>
      </c>
      <c r="ED31" s="22">
        <f>SUM(ED4:ED30)</f>
        <v>25000000</v>
      </c>
      <c r="EE31" s="22">
        <f>SUM(EE4:EE30)</f>
        <v>0</v>
      </c>
      <c r="EF31" s="22">
        <f t="shared" ref="EF31" si="60">EE31/ED31*100</f>
        <v>0</v>
      </c>
      <c r="EG31" s="22">
        <f>SUM(EG4:EG30)</f>
        <v>389373900</v>
      </c>
      <c r="EH31" s="22">
        <f>SUM(EH4:EH30)</f>
        <v>0</v>
      </c>
      <c r="EI31" s="22">
        <f t="shared" ref="EI31" si="61">EH31/EG31*100</f>
        <v>0</v>
      </c>
      <c r="EJ31" s="22">
        <f>SUM(EJ4:EJ30)</f>
        <v>26107043</v>
      </c>
      <c r="EK31" s="22">
        <f>SUM(EK4:EK30)</f>
        <v>0</v>
      </c>
      <c r="EL31" s="22">
        <f t="shared" ref="EL31" si="62">EK31/EJ31*100</f>
        <v>0</v>
      </c>
      <c r="EM31" s="22">
        <f>SUM(EM4:EM30)</f>
        <v>21388986.030000001</v>
      </c>
      <c r="EN31" s="22">
        <f>SUM(EN4:EN30)</f>
        <v>379800</v>
      </c>
      <c r="EO31" s="22">
        <f t="shared" ref="EO31" si="63">EN31/EM31*100</f>
        <v>1.7756802471482096</v>
      </c>
      <c r="EP31" s="22">
        <f>SUM(EP4:EP30)</f>
        <v>35513313.969999999</v>
      </c>
      <c r="EQ31" s="22">
        <f>SUM(EQ4:EQ30)</f>
        <v>1474276.03</v>
      </c>
      <c r="ER31" s="22">
        <f t="shared" ref="ER31" si="64">EQ31/EP31*100</f>
        <v>4.1513333034630335</v>
      </c>
      <c r="ES31" s="22">
        <f>SUM(ES4:ES30)</f>
        <v>135262700</v>
      </c>
      <c r="ET31" s="22">
        <f>SUM(ET4:ET30)</f>
        <v>0</v>
      </c>
      <c r="EU31" s="22">
        <f t="shared" ref="EU31" si="65">ET31/ES31*100</f>
        <v>0</v>
      </c>
      <c r="EV31" s="15">
        <f>SUM(EV4:EV30)</f>
        <v>12582134033.010002</v>
      </c>
      <c r="EW31" s="15">
        <f t="shared" si="29"/>
        <v>1678635938.7100003</v>
      </c>
      <c r="EX31" s="15">
        <f>EW31/EV31*100</f>
        <v>13.341424708288718</v>
      </c>
    </row>
    <row r="32" spans="1:15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4"/>
      <c r="EW32" s="4"/>
      <c r="EX32" s="6"/>
      <c r="EY32" s="6"/>
      <c r="EZ32" s="6"/>
    </row>
    <row r="34" spans="153:153" ht="15.75" x14ac:dyDescent="0.2">
      <c r="EW34" s="8"/>
    </row>
  </sheetData>
  <mergeCells count="52">
    <mergeCell ref="ES2:EU2"/>
    <mergeCell ref="EJ2:EL2"/>
    <mergeCell ref="EM2:EO2"/>
    <mergeCell ref="EP2:ER2"/>
    <mergeCell ref="BV2:BX2"/>
    <mergeCell ref="BY2:CA2"/>
    <mergeCell ref="CB2:CD2"/>
    <mergeCell ref="ED2:EF2"/>
    <mergeCell ref="EG2:EI2"/>
    <mergeCell ref="CW2:CY2"/>
    <mergeCell ref="CZ2:DB2"/>
    <mergeCell ref="DC2:DE2"/>
    <mergeCell ref="DF2:DH2"/>
    <mergeCell ref="DI2:DK2"/>
    <mergeCell ref="EA2:EC2"/>
    <mergeCell ref="DL2:DN2"/>
    <mergeCell ref="Q2:S2"/>
    <mergeCell ref="W2:Y2"/>
    <mergeCell ref="Z2:AB2"/>
    <mergeCell ref="T2:V2"/>
    <mergeCell ref="AR2:AT2"/>
    <mergeCell ref="AC2:AE2"/>
    <mergeCell ref="AF2:AH2"/>
    <mergeCell ref="AI2:AK2"/>
    <mergeCell ref="AL2:AN2"/>
    <mergeCell ref="A2:A3"/>
    <mergeCell ref="B2:D2"/>
    <mergeCell ref="H2:J2"/>
    <mergeCell ref="N2:P2"/>
    <mergeCell ref="K2:M2"/>
    <mergeCell ref="E2:G2"/>
    <mergeCell ref="CT2:CV2"/>
    <mergeCell ref="DR2:DT2"/>
    <mergeCell ref="DU2:DW2"/>
    <mergeCell ref="DX2:DZ2"/>
    <mergeCell ref="DO2:DQ2"/>
    <mergeCell ref="AO2:AQ2"/>
    <mergeCell ref="BM2:BO2"/>
    <mergeCell ref="BP2:BR2"/>
    <mergeCell ref="BS2:BU2"/>
    <mergeCell ref="EV2:EX2"/>
    <mergeCell ref="AU2:AW2"/>
    <mergeCell ref="AX2:AZ2"/>
    <mergeCell ref="BA2:BC2"/>
    <mergeCell ref="BD2:BF2"/>
    <mergeCell ref="BG2:BI2"/>
    <mergeCell ref="BJ2:BL2"/>
    <mergeCell ref="CE2:CG2"/>
    <mergeCell ref="CH2:CJ2"/>
    <mergeCell ref="CK2:CM2"/>
    <mergeCell ref="CN2:CP2"/>
    <mergeCell ref="CQ2:CS2"/>
  </mergeCells>
  <phoneticPr fontId="1" type="noConversion"/>
  <pageMargins left="0" right="0" top="0" bottom="0" header="0" footer="0"/>
  <pageSetup paperSize="9" scale="70" fitToWidth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428 год</vt:lpstr>
      <vt:lpstr>'428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seliverstova DI.</cp:lastModifiedBy>
  <cp:lastPrinted>2018-05-30T07:03:47Z</cp:lastPrinted>
  <dcterms:created xsi:type="dcterms:W3CDTF">2014-03-20T11:05:03Z</dcterms:created>
  <dcterms:modified xsi:type="dcterms:W3CDTF">2020-09-21T05:51:38Z</dcterms:modified>
</cp:coreProperties>
</file>